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1" yWindow="65386" windowWidth="16215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'Sheet1'!$A$1:$Y$57</definedName>
  </definedNames>
  <calcPr fullCalcOnLoad="1"/>
</workbook>
</file>

<file path=xl/sharedStrings.xml><?xml version="1.0" encoding="utf-8"?>
<sst xmlns="http://schemas.openxmlformats.org/spreadsheetml/2006/main" count="81" uniqueCount="65">
  <si>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</si>
  <si>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</si>
  <si>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</si>
  <si>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</si>
  <si>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</si>
  <si>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</si>
  <si>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</si>
  <si>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青岛/流亭</t>
  </si>
  <si>
    <t>烟台/莱山</t>
  </si>
  <si>
    <t>威海/大水泊</t>
  </si>
  <si>
    <t>临沂/沐埠岭</t>
  </si>
  <si>
    <t>潍坊</t>
  </si>
  <si>
    <t>济宁/曲阜</t>
  </si>
  <si>
    <t>东营</t>
  </si>
  <si>
    <t>南昌/昌北</t>
  </si>
  <si>
    <t>赣州/黄金</t>
  </si>
  <si>
    <t>井冈山</t>
  </si>
  <si>
    <t>景德镇/罗家</t>
  </si>
  <si>
    <t>宜春/明月山</t>
  </si>
  <si>
    <t>九江/庐山</t>
  </si>
  <si>
    <t>厦门/高崎</t>
  </si>
  <si>
    <t>福州/长乐</t>
  </si>
  <si>
    <t>泉州/晋江</t>
  </si>
  <si>
    <t>武夷山</t>
  </si>
  <si>
    <t>连城/冠豸山</t>
  </si>
  <si>
    <t>南京/禄口</t>
  </si>
  <si>
    <t>无锡/硕放</t>
  </si>
  <si>
    <t>常州/奔牛</t>
  </si>
  <si>
    <t>徐州/观音</t>
  </si>
  <si>
    <t>南通/兴东</t>
  </si>
  <si>
    <t>盐城/南洋</t>
  </si>
  <si>
    <t>连云港/白塔埠</t>
  </si>
  <si>
    <t>淮安/涟水</t>
  </si>
  <si>
    <t>扬州泰州机场</t>
  </si>
  <si>
    <t>合肥/新桥</t>
  </si>
  <si>
    <t>黄山/屯溪</t>
  </si>
  <si>
    <t>阜阳</t>
  </si>
  <si>
    <t>池州/九华山</t>
  </si>
  <si>
    <t>安庆</t>
  </si>
  <si>
    <t>上海/虹桥</t>
  </si>
  <si>
    <t>上海/浦东</t>
  </si>
  <si>
    <t>同比增长%</t>
  </si>
  <si>
    <t>华东合计</t>
  </si>
  <si>
    <t>上海合计</t>
  </si>
  <si>
    <t>浙江合计</t>
  </si>
  <si>
    <t>杭州/萧山</t>
  </si>
  <si>
    <t>温州/永强</t>
  </si>
  <si>
    <t>宁波/栎社</t>
  </si>
  <si>
    <t>义乌</t>
  </si>
  <si>
    <t>舟山/普陀山</t>
  </si>
  <si>
    <t>山东合计</t>
  </si>
  <si>
    <t>福建合计</t>
  </si>
  <si>
    <t>江苏合计</t>
  </si>
  <si>
    <t>江西合计</t>
  </si>
  <si>
    <t>安徽合计</t>
  </si>
  <si>
    <t>台州/路桥</t>
  </si>
  <si>
    <t>衢州</t>
  </si>
  <si>
    <t>济南/遥墙</t>
  </si>
  <si>
    <t>日照</t>
  </si>
  <si>
    <t>本年累计</t>
  </si>
  <si>
    <t>上年累计</t>
  </si>
  <si>
    <t>累计同比%</t>
  </si>
  <si>
    <t>三明/沙县</t>
  </si>
  <si>
    <t>1-3月</t>
  </si>
  <si>
    <t>华东民航机场4月份业务量（分省排序）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</si>
</sst>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 "/>
    <numFmt numFmtId="180" formatCode="0_);[Red]\(0\)"/>
    <numFmt numFmtId="181" formatCode="#,##0_ "/>
  </numFmts>
  <fonts count="58">
    <font>
      <sz val="12"/>
      <name val="宋体"/>
      <family val="0"/>
    </font>
    <font>
      <sz val="10"/>
      <color indexed="63"/>
      <name val="Tahoma"/>
      <family val="2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63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6"/>
      <color indexed="63"/>
      <name val="Arial Unicode MS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177" fontId="12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178" fontId="12" fillId="0" borderId="10" xfId="0" applyNumberFormat="1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177" fontId="13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78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178" fontId="1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79" fontId="1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5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178" fontId="10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right" vertical="center" wrapText="1"/>
    </xf>
    <xf numFmtId="178" fontId="10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179" fontId="10" fillId="0" borderId="10" xfId="0" applyNumberFormat="1" applyFont="1" applyFill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right" vertical="center" wrapText="1"/>
    </xf>
    <xf numFmtId="179" fontId="13" fillId="0" borderId="10" xfId="0" applyNumberFormat="1" applyFont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80" fontId="13" fillId="0" borderId="10" xfId="0" applyNumberFormat="1" applyFont="1" applyBorder="1" applyAlignment="1">
      <alignment horizontal="right" vertical="center" wrapText="1"/>
    </xf>
    <xf numFmtId="180" fontId="13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180" fontId="1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top" wrapText="1"/>
    </xf>
    <xf numFmtId="0" fontId="56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 wrapText="1"/>
    </xf>
    <xf numFmtId="0" fontId="10" fillId="0" borderId="16" xfId="0" applyNumberFormat="1" applyFont="1" applyBorder="1" applyAlignment="1">
      <alignment horizontal="right" vertical="center" wrapText="1"/>
    </xf>
    <xf numFmtId="0" fontId="10" fillId="0" borderId="20" xfId="0" applyNumberFormat="1" applyFont="1" applyFill="1" applyBorder="1" applyAlignment="1">
      <alignment horizontal="right" vertical="center" wrapText="1"/>
    </xf>
    <xf numFmtId="177" fontId="13" fillId="0" borderId="16" xfId="0" applyNumberFormat="1" applyFont="1" applyBorder="1" applyAlignment="1">
      <alignment horizontal="right" vertical="center" wrapText="1"/>
    </xf>
    <xf numFmtId="180" fontId="10" fillId="0" borderId="16" xfId="0" applyNumberFormat="1" applyFont="1" applyFill="1" applyBorder="1" applyAlignment="1">
      <alignment horizontal="right" vertical="center" wrapText="1"/>
    </xf>
    <xf numFmtId="179" fontId="13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178" fontId="10" fillId="0" borderId="16" xfId="0" applyNumberFormat="1" applyFont="1" applyBorder="1" applyAlignment="1">
      <alignment horizontal="right" vertical="center" wrapText="1"/>
    </xf>
    <xf numFmtId="177" fontId="10" fillId="0" borderId="16" xfId="0" applyNumberFormat="1" applyFont="1" applyFill="1" applyBorder="1" applyAlignment="1">
      <alignment horizontal="right" vertical="center" wrapText="1"/>
    </xf>
    <xf numFmtId="177" fontId="10" fillId="0" borderId="16" xfId="0" applyNumberFormat="1" applyFont="1" applyBorder="1" applyAlignment="1">
      <alignment horizontal="right" vertical="center" wrapText="1"/>
    </xf>
    <xf numFmtId="0" fontId="5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80" fontId="10" fillId="0" borderId="11" xfId="0" applyNumberFormat="1" applyFont="1" applyFill="1" applyBorder="1" applyAlignment="1">
      <alignment horizontal="right" vertical="center" wrapText="1"/>
    </xf>
    <xf numFmtId="179" fontId="13" fillId="0" borderId="11" xfId="0" applyNumberFormat="1" applyFont="1" applyFill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178" fontId="10" fillId="0" borderId="11" xfId="0" applyNumberFormat="1" applyFont="1" applyFill="1" applyBorder="1" applyAlignment="1">
      <alignment horizontal="right" vertical="center" wrapText="1"/>
    </xf>
    <xf numFmtId="177" fontId="10" fillId="0" borderId="11" xfId="0" applyNumberFormat="1" applyFont="1" applyFill="1" applyBorder="1" applyAlignment="1">
      <alignment horizontal="right" vertical="center" wrapText="1"/>
    </xf>
    <xf numFmtId="179" fontId="13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120" zoomScaleNormal="12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K60" sqref="K60"/>
    </sheetView>
  </sheetViews>
  <sheetFormatPr defaultColWidth="9.00390625" defaultRowHeight="14.25"/>
  <cols>
    <col min="2" max="2" width="3.125" style="0" customWidth="1"/>
    <col min="3" max="3" width="8.375" style="0" customWidth="1"/>
    <col min="4" max="4" width="10.625" style="0" hidden="1" customWidth="1"/>
    <col min="5" max="5" width="7.25390625" style="0" customWidth="1"/>
    <col min="6" max="6" width="7.25390625" style="0" hidden="1" customWidth="1"/>
    <col min="7" max="7" width="8.625" style="0" customWidth="1"/>
    <col min="8" max="8" width="9.50390625" style="0" hidden="1" customWidth="1"/>
    <col min="9" max="9" width="7.25390625" style="0" customWidth="1"/>
    <col min="10" max="10" width="3.75390625" style="0" customWidth="1"/>
    <col min="11" max="11" width="8.375" style="0" customWidth="1"/>
    <col min="12" max="12" width="10.625" style="0" hidden="1" customWidth="1"/>
    <col min="13" max="13" width="7.875" style="0" customWidth="1"/>
    <col min="14" max="14" width="8.25390625" style="0" hidden="1" customWidth="1"/>
    <col min="15" max="15" width="8.375" style="0" customWidth="1"/>
    <col min="16" max="16" width="8.125" style="0" hidden="1" customWidth="1"/>
    <col min="17" max="17" width="7.25390625" style="0" customWidth="1"/>
    <col min="18" max="18" width="3.125" style="0" customWidth="1"/>
    <col min="19" max="19" width="8.375" style="0" customWidth="1"/>
    <col min="20" max="20" width="9.00390625" style="0" hidden="1" customWidth="1"/>
    <col min="21" max="21" width="7.375" style="0" customWidth="1"/>
    <col min="22" max="22" width="7.25390625" style="0" hidden="1" customWidth="1"/>
    <col min="23" max="23" width="8.00390625" style="0" customWidth="1"/>
    <col min="24" max="24" width="7.25390625" style="0" hidden="1" customWidth="1"/>
    <col min="25" max="25" width="7.00390625" style="0" customWidth="1"/>
  </cols>
  <sheetData>
    <row r="1" spans="1:25" ht="21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2.5" customHeight="1">
      <c r="A2" s="4"/>
      <c r="B2" s="61" t="s">
        <v>0</v>
      </c>
      <c r="C2" s="62"/>
      <c r="D2" s="62"/>
      <c r="E2" s="62"/>
      <c r="F2" s="62"/>
      <c r="G2" s="62"/>
      <c r="H2" s="62"/>
      <c r="I2" s="63"/>
      <c r="J2" s="61" t="s">
        <v>1</v>
      </c>
      <c r="K2" s="62"/>
      <c r="L2" s="62"/>
      <c r="M2" s="62"/>
      <c r="N2" s="62"/>
      <c r="O2" s="62"/>
      <c r="P2" s="62"/>
      <c r="Q2" s="63"/>
      <c r="R2" s="61" t="s">
        <v>2</v>
      </c>
      <c r="S2" s="62"/>
      <c r="T2" s="62"/>
      <c r="U2" s="62"/>
      <c r="V2" s="62"/>
      <c r="W2" s="62"/>
      <c r="X2" s="62"/>
      <c r="Y2" s="63"/>
    </row>
    <row r="3" spans="1:25" ht="25.5" customHeight="1">
      <c r="A3" s="69" t="s">
        <v>3</v>
      </c>
      <c r="B3" s="66" t="s">
        <v>4</v>
      </c>
      <c r="C3" s="66" t="s">
        <v>5</v>
      </c>
      <c r="D3" s="66" t="s">
        <v>6</v>
      </c>
      <c r="E3" s="68" t="s">
        <v>41</v>
      </c>
      <c r="F3" s="64" t="s">
        <v>63</v>
      </c>
      <c r="G3" s="66" t="s">
        <v>59</v>
      </c>
      <c r="H3" s="66" t="s">
        <v>60</v>
      </c>
      <c r="I3" s="67" t="s">
        <v>61</v>
      </c>
      <c r="J3" s="69" t="s">
        <v>4</v>
      </c>
      <c r="K3" s="66" t="s">
        <v>5</v>
      </c>
      <c r="L3" s="66" t="s">
        <v>6</v>
      </c>
      <c r="M3" s="68" t="s">
        <v>41</v>
      </c>
      <c r="N3" s="64" t="s">
        <v>63</v>
      </c>
      <c r="O3" s="66" t="s">
        <v>59</v>
      </c>
      <c r="P3" s="66" t="s">
        <v>60</v>
      </c>
      <c r="Q3" s="67" t="s">
        <v>61</v>
      </c>
      <c r="R3" s="66" t="s">
        <v>4</v>
      </c>
      <c r="S3" s="69" t="s">
        <v>5</v>
      </c>
      <c r="T3" s="69" t="s">
        <v>6</v>
      </c>
      <c r="U3" s="68" t="s">
        <v>41</v>
      </c>
      <c r="V3" s="64" t="s">
        <v>63</v>
      </c>
      <c r="W3" s="66" t="s">
        <v>59</v>
      </c>
      <c r="X3" s="66" t="s">
        <v>60</v>
      </c>
      <c r="Y3" s="67" t="s">
        <v>61</v>
      </c>
    </row>
    <row r="4" spans="1:25" ht="30" customHeight="1">
      <c r="A4" s="70"/>
      <c r="B4" s="66"/>
      <c r="C4" s="66"/>
      <c r="D4" s="66"/>
      <c r="E4" s="68"/>
      <c r="F4" s="65"/>
      <c r="G4" s="66"/>
      <c r="H4" s="66"/>
      <c r="I4" s="66"/>
      <c r="J4" s="70"/>
      <c r="K4" s="66"/>
      <c r="L4" s="66"/>
      <c r="M4" s="68"/>
      <c r="N4" s="65"/>
      <c r="O4" s="66"/>
      <c r="P4" s="66"/>
      <c r="Q4" s="66"/>
      <c r="R4" s="66"/>
      <c r="S4" s="70"/>
      <c r="T4" s="70"/>
      <c r="U4" s="68"/>
      <c r="V4" s="65"/>
      <c r="W4" s="66"/>
      <c r="X4" s="66"/>
      <c r="Y4" s="66"/>
    </row>
    <row r="5" spans="1:25" ht="18" customHeight="1">
      <c r="A5" s="32" t="s">
        <v>42</v>
      </c>
      <c r="B5" s="27"/>
      <c r="C5" s="13">
        <f>C6+C9+C24+C17+C34+C44+C51</f>
        <v>24573835</v>
      </c>
      <c r="D5" s="13">
        <f>D6+D9+D24+D17+D34+D44+D51</f>
        <v>22516262</v>
      </c>
      <c r="E5" s="14">
        <f aca="true" t="shared" si="0" ref="E5:E16">(C5/D5-1)*100</f>
        <v>9.13816422992413</v>
      </c>
      <c r="F5" s="13">
        <f>F6+F9+F24+F17+F34+F44+F51</f>
        <v>69304243</v>
      </c>
      <c r="G5" s="13">
        <f>G6+G9+G24+G17+G34+G44+G51</f>
        <v>93879300</v>
      </c>
      <c r="H5" s="13">
        <f>H6+H9+H24+H17+H34+H44+H51</f>
        <v>85003926</v>
      </c>
      <c r="I5" s="14">
        <f>(G5/H5-1)*100</f>
        <v>10.441134213024462</v>
      </c>
      <c r="J5" s="15"/>
      <c r="K5" s="26">
        <f>K6+K9+K24+K17+K34+K44+K51</f>
        <v>496843.05900000007</v>
      </c>
      <c r="L5" s="24">
        <f>L6+L9+L24+L17+L34+L44+L51</f>
        <v>486001.5</v>
      </c>
      <c r="M5" s="14">
        <f>(K5/L5-1)*100</f>
        <v>2.2307665717081315</v>
      </c>
      <c r="N5" s="26">
        <f>N6+N9+N24+N17+N34+N44+N51</f>
        <v>1347939.268</v>
      </c>
      <c r="O5" s="26">
        <f>O6+O9+O24+O17+O34+O44+O51</f>
        <v>1844788.915</v>
      </c>
      <c r="P5" s="26">
        <f>P6+P9+P24+P17+P34+P44+P51</f>
        <v>1801418.3</v>
      </c>
      <c r="Q5" s="14">
        <f>(O5/P5-1)*100</f>
        <v>2.4075815705880244</v>
      </c>
      <c r="R5" s="15"/>
      <c r="S5" s="13">
        <f>S6+S9+S24+S17+S34+S44+S51</f>
        <v>202786</v>
      </c>
      <c r="T5" s="13">
        <f>T6+T9+T24+T17+T34+T44+T51</f>
        <v>189723</v>
      </c>
      <c r="U5" s="14">
        <f>(S5/T5-1)*100</f>
        <v>6.885301202279104</v>
      </c>
      <c r="V5" s="13">
        <f>V6+V9+V24+V17+V34+V44+V51</f>
        <v>593255</v>
      </c>
      <c r="W5" s="13">
        <f>W6+W9+W24+W17+W34+W44+W51</f>
        <v>796042</v>
      </c>
      <c r="X5" s="13">
        <f>X6+X9+X24+X17+X34+X44+X51</f>
        <v>722866</v>
      </c>
      <c r="Y5" s="14">
        <f>(W5/X5-1)*100</f>
        <v>10.123038018111231</v>
      </c>
    </row>
    <row r="6" spans="1:25" s="1" customFormat="1" ht="18" customHeight="1">
      <c r="A6" s="6" t="s">
        <v>43</v>
      </c>
      <c r="B6" s="33"/>
      <c r="C6" s="16">
        <f>SUM(C7:C8)</f>
        <v>8857927</v>
      </c>
      <c r="D6" s="16">
        <f>SUM(D7:D8)</f>
        <v>8471026</v>
      </c>
      <c r="E6" s="14">
        <f t="shared" si="0"/>
        <v>4.567345207062279</v>
      </c>
      <c r="F6" s="16">
        <f>SUM(F7:F8)</f>
        <v>25526324</v>
      </c>
      <c r="G6" s="16">
        <f>SUM(G7:G8)</f>
        <v>34384251</v>
      </c>
      <c r="H6" s="16">
        <f>SUM(H7:H8)</f>
        <v>31930288</v>
      </c>
      <c r="I6" s="14">
        <f aca="true" t="shared" si="1" ref="I6:I56">(G6/H6-1)*100</f>
        <v>7.685376968726376</v>
      </c>
      <c r="J6" s="17"/>
      <c r="K6" s="18">
        <f>SUM(K7:K8)</f>
        <v>314218.3560000001</v>
      </c>
      <c r="L6" s="18">
        <f>SUM(L7:L8)</f>
        <v>312225.7</v>
      </c>
      <c r="M6" s="14">
        <f>(K6/L6-1)*100</f>
        <v>0.6382101153108444</v>
      </c>
      <c r="N6" s="18">
        <f>SUM(N7:N8)</f>
        <v>859064.4</v>
      </c>
      <c r="O6" s="18">
        <f>SUM(O7:O8)</f>
        <v>1173282.9</v>
      </c>
      <c r="P6" s="18">
        <f>SUM(P7:P8)</f>
        <v>1169261.2</v>
      </c>
      <c r="Q6" s="14">
        <f aca="true" t="shared" si="2" ref="Q6:Q56">(O6/P6-1)*100</f>
        <v>0.3439522324011124</v>
      </c>
      <c r="R6" s="17"/>
      <c r="S6" s="16">
        <f>SUM(S7:S8)</f>
        <v>60510</v>
      </c>
      <c r="T6" s="16">
        <f>SUM(T7:T8)</f>
        <v>59022</v>
      </c>
      <c r="U6" s="14">
        <f>(S6/T6-1)*100</f>
        <v>2.5210938294195406</v>
      </c>
      <c r="V6" s="16">
        <f>SUM(V7:V8)</f>
        <v>181548</v>
      </c>
      <c r="W6" s="16">
        <f>SUM(W7:W8)</f>
        <v>242058</v>
      </c>
      <c r="X6" s="16">
        <f>SUM(X7:X8)</f>
        <v>227890</v>
      </c>
      <c r="Y6" s="14">
        <f aca="true" t="shared" si="3" ref="Y6:Y56">(W6/X6-1)*100</f>
        <v>6.217034534205101</v>
      </c>
    </row>
    <row r="7" spans="1:25" s="44" customFormat="1" ht="18" customHeight="1">
      <c r="A7" s="36" t="s">
        <v>40</v>
      </c>
      <c r="B7" s="39">
        <v>1</v>
      </c>
      <c r="C7" s="5">
        <v>5449244</v>
      </c>
      <c r="D7" s="11">
        <v>5037804</v>
      </c>
      <c r="E7" s="43">
        <f t="shared" si="0"/>
        <v>8.16705056409499</v>
      </c>
      <c r="F7" s="5">
        <v>15799931</v>
      </c>
      <c r="G7" s="59">
        <f>C7+F7</f>
        <v>21249175</v>
      </c>
      <c r="H7" s="52">
        <v>19174618</v>
      </c>
      <c r="I7" s="20">
        <f t="shared" si="1"/>
        <v>10.81928724733916</v>
      </c>
      <c r="J7" s="41">
        <v>1</v>
      </c>
      <c r="K7" s="42">
        <v>279022.5620000001</v>
      </c>
      <c r="L7" s="11">
        <v>276489.4</v>
      </c>
      <c r="M7" s="43">
        <f>(K7/L7-1)*100</f>
        <v>0.9161877453530032</v>
      </c>
      <c r="N7" s="42">
        <v>759250.8</v>
      </c>
      <c r="O7" s="43">
        <v>1038273.4</v>
      </c>
      <c r="P7" s="43">
        <v>1032001.9</v>
      </c>
      <c r="Q7" s="20">
        <f t="shared" si="2"/>
        <v>0.6077023695402195</v>
      </c>
      <c r="R7" s="41">
        <v>1</v>
      </c>
      <c r="S7" s="11">
        <v>39183</v>
      </c>
      <c r="T7" s="11">
        <v>37245</v>
      </c>
      <c r="U7" s="43">
        <f>(S7/T7-1)*100</f>
        <v>5.203383004430129</v>
      </c>
      <c r="V7" s="11">
        <v>116739</v>
      </c>
      <c r="W7" s="52">
        <f>S7+V7</f>
        <v>155922</v>
      </c>
      <c r="X7" s="52">
        <v>143661</v>
      </c>
      <c r="Y7" s="20">
        <f t="shared" si="3"/>
        <v>8.534675381627576</v>
      </c>
    </row>
    <row r="8" spans="1:25" ht="18" customHeight="1">
      <c r="A8" s="30" t="s">
        <v>39</v>
      </c>
      <c r="B8" s="31">
        <v>2</v>
      </c>
      <c r="C8" s="12">
        <v>3408683</v>
      </c>
      <c r="D8" s="11">
        <v>3433222</v>
      </c>
      <c r="E8" s="19">
        <f t="shared" si="0"/>
        <v>-0.714751332713115</v>
      </c>
      <c r="F8" s="12">
        <v>9726393</v>
      </c>
      <c r="G8" s="59">
        <f>C8+F8</f>
        <v>13135076</v>
      </c>
      <c r="H8" s="53">
        <v>12755670</v>
      </c>
      <c r="I8" s="20">
        <f t="shared" si="1"/>
        <v>2.9744105954450095</v>
      </c>
      <c r="J8" s="21">
        <v>2</v>
      </c>
      <c r="K8" s="22">
        <v>35195.794</v>
      </c>
      <c r="L8" s="11">
        <v>35736.3</v>
      </c>
      <c r="M8" s="19">
        <f aca="true" t="shared" si="4" ref="M8:M51">(K8/L8-1)*100</f>
        <v>-1.5124845045513924</v>
      </c>
      <c r="N8" s="22">
        <v>99813.6</v>
      </c>
      <c r="O8" s="43">
        <v>135009.5</v>
      </c>
      <c r="P8" s="19">
        <v>137259.3</v>
      </c>
      <c r="Q8" s="20">
        <f t="shared" si="2"/>
        <v>-1.63908747895406</v>
      </c>
      <c r="R8" s="21">
        <v>2</v>
      </c>
      <c r="S8" s="11">
        <v>21327</v>
      </c>
      <c r="T8" s="11">
        <v>21777</v>
      </c>
      <c r="U8" s="19">
        <f>(S8/T8-1)*100</f>
        <v>-2.066400330624052</v>
      </c>
      <c r="V8" s="11">
        <v>64809</v>
      </c>
      <c r="W8" s="52">
        <f>S8+V8</f>
        <v>86136</v>
      </c>
      <c r="X8" s="53">
        <v>84229</v>
      </c>
      <c r="Y8" s="20">
        <f t="shared" si="3"/>
        <v>2.2640658205606234</v>
      </c>
    </row>
    <row r="9" spans="1:25" s="1" customFormat="1" ht="18" customHeight="1">
      <c r="A9" s="34" t="s">
        <v>44</v>
      </c>
      <c r="B9" s="35"/>
      <c r="C9" s="16">
        <f>SUM(C10:C16)</f>
        <v>4297366</v>
      </c>
      <c r="D9" s="16">
        <f>SUM(D10:D16)</f>
        <v>3842284</v>
      </c>
      <c r="E9" s="14">
        <f t="shared" si="0"/>
        <v>11.844049008350233</v>
      </c>
      <c r="F9" s="16">
        <f>SUM(F10:F16)</f>
        <v>11951219</v>
      </c>
      <c r="G9" s="60">
        <f>SUM(G10:G16)</f>
        <v>16248585</v>
      </c>
      <c r="H9" s="16">
        <f>SUM(H10:H16)</f>
        <v>14539487</v>
      </c>
      <c r="I9" s="14">
        <f t="shared" si="1"/>
        <v>11.754871406398305</v>
      </c>
      <c r="J9" s="23"/>
      <c r="K9" s="18">
        <f>SUM(K10:K16)</f>
        <v>57640.342000000004</v>
      </c>
      <c r="L9" s="16">
        <f>SUM(L10:L16)</f>
        <v>50407.4</v>
      </c>
      <c r="M9" s="14">
        <f t="shared" si="4"/>
        <v>14.348968603816115</v>
      </c>
      <c r="N9" s="18">
        <f>SUM(N10:N16)</f>
        <v>143597.17899999997</v>
      </c>
      <c r="O9" s="18">
        <f>SUM(O10:O16)</f>
        <v>201237.521</v>
      </c>
      <c r="P9" s="18">
        <f>SUM(P10:P16)</f>
        <v>177289.3</v>
      </c>
      <c r="Q9" s="14">
        <f t="shared" si="2"/>
        <v>13.507990047904773</v>
      </c>
      <c r="R9" s="23"/>
      <c r="S9" s="16">
        <f>SUM(S10:S16)</f>
        <v>35171</v>
      </c>
      <c r="T9" s="16">
        <f>SUM(T10:T16)</f>
        <v>32072</v>
      </c>
      <c r="U9" s="24">
        <f aca="true" t="shared" si="5" ref="U9:U56">(S9/T9-1)*100</f>
        <v>9.662634073334985</v>
      </c>
      <c r="V9" s="16">
        <f>SUM(V10:V16)</f>
        <v>101226</v>
      </c>
      <c r="W9" s="16">
        <f>SUM(W10:W16)</f>
        <v>136397</v>
      </c>
      <c r="X9" s="16">
        <f>SUM(X10:X16)</f>
        <v>124080</v>
      </c>
      <c r="Y9" s="14">
        <f t="shared" si="3"/>
        <v>9.926660219213401</v>
      </c>
    </row>
    <row r="10" spans="1:25" ht="18" customHeight="1">
      <c r="A10" s="36" t="s">
        <v>45</v>
      </c>
      <c r="B10" s="31">
        <v>1</v>
      </c>
      <c r="C10" s="12">
        <v>2720665</v>
      </c>
      <c r="D10" s="12">
        <v>2390414</v>
      </c>
      <c r="E10" s="19">
        <f t="shared" si="0"/>
        <v>13.815640303311483</v>
      </c>
      <c r="F10" s="12">
        <v>7448270</v>
      </c>
      <c r="G10" s="59">
        <f>C10+F10</f>
        <v>10168935</v>
      </c>
      <c r="H10" s="53">
        <v>8927507</v>
      </c>
      <c r="I10" s="20">
        <f t="shared" si="1"/>
        <v>13.905651376134465</v>
      </c>
      <c r="J10" s="21">
        <v>1</v>
      </c>
      <c r="K10" s="22">
        <v>42868.238999999994</v>
      </c>
      <c r="L10" s="22">
        <v>36908.5</v>
      </c>
      <c r="M10" s="19">
        <f t="shared" si="4"/>
        <v>16.147334624815414</v>
      </c>
      <c r="N10" s="22">
        <v>104197.62399999998</v>
      </c>
      <c r="O10" s="43">
        <f>K10+N10</f>
        <v>147065.86299999998</v>
      </c>
      <c r="P10" s="19">
        <v>127258.8</v>
      </c>
      <c r="Q10" s="20">
        <f t="shared" si="2"/>
        <v>15.564395546712673</v>
      </c>
      <c r="R10" s="21">
        <v>1</v>
      </c>
      <c r="S10" s="11">
        <v>21328</v>
      </c>
      <c r="T10" s="11">
        <v>19033</v>
      </c>
      <c r="U10" s="19">
        <f t="shared" si="5"/>
        <v>12.058004518467925</v>
      </c>
      <c r="V10" s="11">
        <v>59919</v>
      </c>
      <c r="W10" s="53">
        <f>S10+V10</f>
        <v>81247</v>
      </c>
      <c r="X10" s="53">
        <v>73038</v>
      </c>
      <c r="Y10" s="20">
        <f t="shared" si="3"/>
        <v>11.239354856376128</v>
      </c>
    </row>
    <row r="11" spans="1:25" ht="18" customHeight="1">
      <c r="A11" s="36" t="s">
        <v>46</v>
      </c>
      <c r="B11" s="31">
        <v>2</v>
      </c>
      <c r="C11" s="12">
        <v>656565</v>
      </c>
      <c r="D11" s="12">
        <v>598769</v>
      </c>
      <c r="E11" s="19">
        <f t="shared" si="0"/>
        <v>9.652470318269657</v>
      </c>
      <c r="F11" s="12">
        <v>1984151</v>
      </c>
      <c r="G11" s="59">
        <f aca="true" t="shared" si="6" ref="G11:G56">C11+F11</f>
        <v>2640716</v>
      </c>
      <c r="H11" s="53">
        <v>2489728</v>
      </c>
      <c r="I11" s="20">
        <f t="shared" si="1"/>
        <v>6.064437561050839</v>
      </c>
      <c r="J11" s="21">
        <v>3</v>
      </c>
      <c r="K11" s="22">
        <v>6321.351000000001</v>
      </c>
      <c r="L11" s="22">
        <v>6256.1</v>
      </c>
      <c r="M11" s="19">
        <f t="shared" si="4"/>
        <v>1.042998033918896</v>
      </c>
      <c r="N11" s="22">
        <v>17664.749</v>
      </c>
      <c r="O11" s="43">
        <f aca="true" t="shared" si="7" ref="O11:O56">K11+N11</f>
        <v>23986.1</v>
      </c>
      <c r="P11" s="19">
        <v>23078.6</v>
      </c>
      <c r="Q11" s="20">
        <f t="shared" si="2"/>
        <v>3.9322142590971776</v>
      </c>
      <c r="R11" s="21">
        <v>2</v>
      </c>
      <c r="S11" s="11">
        <v>5361</v>
      </c>
      <c r="T11" s="11">
        <v>5031</v>
      </c>
      <c r="U11" s="19">
        <f t="shared" si="5"/>
        <v>6.559332140727481</v>
      </c>
      <c r="V11" s="11">
        <v>16698</v>
      </c>
      <c r="W11" s="53">
        <f aca="true" t="shared" si="8" ref="W11:W16">S11+V11</f>
        <v>22059</v>
      </c>
      <c r="X11" s="53">
        <v>20900</v>
      </c>
      <c r="Y11" s="20">
        <f t="shared" si="3"/>
        <v>5.545454545454542</v>
      </c>
    </row>
    <row r="12" spans="1:25" ht="18" customHeight="1">
      <c r="A12" s="36" t="s">
        <v>47</v>
      </c>
      <c r="B12" s="31">
        <v>3</v>
      </c>
      <c r="C12" s="12">
        <v>643358</v>
      </c>
      <c r="D12" s="12">
        <v>597095</v>
      </c>
      <c r="E12" s="19">
        <f t="shared" si="0"/>
        <v>7.748013297716438</v>
      </c>
      <c r="F12" s="12">
        <v>1869829</v>
      </c>
      <c r="G12" s="59">
        <f t="shared" si="6"/>
        <v>2513187</v>
      </c>
      <c r="H12" s="53">
        <v>2233799</v>
      </c>
      <c r="I12" s="20">
        <f t="shared" si="1"/>
        <v>12.50730258183481</v>
      </c>
      <c r="J12" s="21">
        <v>2</v>
      </c>
      <c r="K12" s="22">
        <v>7334.315</v>
      </c>
      <c r="L12" s="22">
        <v>6044.3</v>
      </c>
      <c r="M12" s="19">
        <f t="shared" si="4"/>
        <v>21.34266995350991</v>
      </c>
      <c r="N12" s="22">
        <v>18837.85</v>
      </c>
      <c r="O12" s="43">
        <f t="shared" si="7"/>
        <v>26172.164999999997</v>
      </c>
      <c r="P12" s="19">
        <v>22426.6</v>
      </c>
      <c r="Q12" s="20">
        <f t="shared" si="2"/>
        <v>16.701439362185976</v>
      </c>
      <c r="R12" s="21">
        <v>3</v>
      </c>
      <c r="S12" s="11">
        <v>5150</v>
      </c>
      <c r="T12" s="11">
        <v>4711</v>
      </c>
      <c r="U12" s="19">
        <f t="shared" si="5"/>
        <v>9.318616005094448</v>
      </c>
      <c r="V12" s="11">
        <v>15400</v>
      </c>
      <c r="W12" s="53">
        <f t="shared" si="8"/>
        <v>20550</v>
      </c>
      <c r="X12" s="53">
        <v>18144</v>
      </c>
      <c r="Y12" s="20">
        <f t="shared" si="3"/>
        <v>13.260582010582</v>
      </c>
    </row>
    <row r="13" spans="1:25" s="44" customFormat="1" ht="18" customHeight="1">
      <c r="A13" s="36" t="s">
        <v>48</v>
      </c>
      <c r="B13" s="39">
        <v>4</v>
      </c>
      <c r="C13" s="5">
        <v>124649</v>
      </c>
      <c r="D13" s="5">
        <v>119277</v>
      </c>
      <c r="E13" s="43">
        <f t="shared" si="0"/>
        <v>4.503802074163499</v>
      </c>
      <c r="F13" s="5">
        <v>275239</v>
      </c>
      <c r="G13" s="59">
        <f t="shared" si="6"/>
        <v>399888</v>
      </c>
      <c r="H13" s="52">
        <v>392728</v>
      </c>
      <c r="I13" s="20">
        <f t="shared" si="1"/>
        <v>1.8231447719541327</v>
      </c>
      <c r="J13" s="41">
        <v>5</v>
      </c>
      <c r="K13" s="42">
        <v>395.27</v>
      </c>
      <c r="L13" s="42">
        <v>448.9</v>
      </c>
      <c r="M13" s="43">
        <f t="shared" si="4"/>
        <v>-11.946981510358656</v>
      </c>
      <c r="N13" s="42">
        <v>1125.892</v>
      </c>
      <c r="O13" s="43">
        <f t="shared" si="7"/>
        <v>1521.162</v>
      </c>
      <c r="P13" s="43">
        <v>1501</v>
      </c>
      <c r="Q13" s="20">
        <f t="shared" si="2"/>
        <v>1.3432378414390378</v>
      </c>
      <c r="R13" s="41">
        <v>5</v>
      </c>
      <c r="S13" s="11">
        <v>1083</v>
      </c>
      <c r="T13" s="11">
        <v>1032</v>
      </c>
      <c r="U13" s="43">
        <f t="shared" si="5"/>
        <v>4.941860465116288</v>
      </c>
      <c r="V13" s="11">
        <v>2755</v>
      </c>
      <c r="W13" s="53">
        <f t="shared" si="8"/>
        <v>3838</v>
      </c>
      <c r="X13" s="52">
        <v>3650</v>
      </c>
      <c r="Y13" s="20">
        <f t="shared" si="3"/>
        <v>5.150684931506855</v>
      </c>
    </row>
    <row r="14" spans="1:25" ht="18" customHeight="1">
      <c r="A14" s="36" t="s">
        <v>49</v>
      </c>
      <c r="B14" s="31">
        <v>5</v>
      </c>
      <c r="C14" s="12">
        <v>73083</v>
      </c>
      <c r="D14" s="12">
        <v>59847</v>
      </c>
      <c r="E14" s="19">
        <f t="shared" si="0"/>
        <v>22.116396811870274</v>
      </c>
      <c r="F14" s="12">
        <v>173607</v>
      </c>
      <c r="G14" s="59">
        <f>C14+F14</f>
        <v>246690</v>
      </c>
      <c r="H14" s="53">
        <v>180850</v>
      </c>
      <c r="I14" s="20">
        <f>(G14/H14-1)*100</f>
        <v>36.40586121094831</v>
      </c>
      <c r="J14" s="21">
        <v>7</v>
      </c>
      <c r="K14" s="22">
        <v>26.372</v>
      </c>
      <c r="L14" s="22">
        <v>11.1</v>
      </c>
      <c r="M14" s="19">
        <f>(K14/L14-1)*100</f>
        <v>137.5855855855856</v>
      </c>
      <c r="N14" s="22">
        <v>82.912</v>
      </c>
      <c r="O14" s="43">
        <f>K14+N14</f>
        <v>109.284</v>
      </c>
      <c r="P14" s="19">
        <v>95.1</v>
      </c>
      <c r="Q14" s="20">
        <f>(O14/P14-1)*100</f>
        <v>14.914826498422729</v>
      </c>
      <c r="R14" s="21">
        <v>4</v>
      </c>
      <c r="S14" s="11">
        <v>1617</v>
      </c>
      <c r="T14" s="11">
        <v>1701</v>
      </c>
      <c r="U14" s="19">
        <f>(S14/T14-1)*100</f>
        <v>-4.938271604938271</v>
      </c>
      <c r="V14" s="11">
        <v>4794</v>
      </c>
      <c r="W14" s="53">
        <f>S14+V14</f>
        <v>6411</v>
      </c>
      <c r="X14" s="53">
        <v>5840</v>
      </c>
      <c r="Y14" s="20">
        <f>(W14/X14-1)*100</f>
        <v>9.777397260273979</v>
      </c>
    </row>
    <row r="15" spans="1:25" ht="18" customHeight="1">
      <c r="A15" s="36" t="s">
        <v>55</v>
      </c>
      <c r="B15" s="31">
        <v>6</v>
      </c>
      <c r="C15" s="12">
        <v>60064</v>
      </c>
      <c r="D15" s="12">
        <v>56908</v>
      </c>
      <c r="E15" s="19">
        <f t="shared" si="0"/>
        <v>5.545793210093475</v>
      </c>
      <c r="F15" s="12">
        <v>156056</v>
      </c>
      <c r="G15" s="59">
        <f t="shared" si="6"/>
        <v>216120</v>
      </c>
      <c r="H15" s="53">
        <v>247184</v>
      </c>
      <c r="I15" s="20">
        <f t="shared" si="1"/>
        <v>-12.567156450255679</v>
      </c>
      <c r="J15" s="21">
        <v>4</v>
      </c>
      <c r="K15" s="22">
        <v>650.0519999999999</v>
      </c>
      <c r="L15" s="22">
        <v>666.4</v>
      </c>
      <c r="M15" s="19">
        <f>(K15/L15-1)*100</f>
        <v>-2.4531812725090196</v>
      </c>
      <c r="N15" s="22">
        <v>1542.3270000000002</v>
      </c>
      <c r="O15" s="43">
        <f t="shared" si="7"/>
        <v>2192.379</v>
      </c>
      <c r="P15" s="19">
        <v>2696.9</v>
      </c>
      <c r="Q15" s="20">
        <f t="shared" si="2"/>
        <v>-18.70744187771145</v>
      </c>
      <c r="R15" s="21">
        <v>6</v>
      </c>
      <c r="S15" s="11">
        <v>486</v>
      </c>
      <c r="T15" s="11">
        <v>418</v>
      </c>
      <c r="U15" s="19">
        <f>(S15/T15-1)*100</f>
        <v>16.267942583732054</v>
      </c>
      <c r="V15" s="11">
        <v>1276</v>
      </c>
      <c r="W15" s="53">
        <f t="shared" si="8"/>
        <v>1762</v>
      </c>
      <c r="X15" s="53">
        <v>1954</v>
      </c>
      <c r="Y15" s="20">
        <f t="shared" si="3"/>
        <v>-9.825997952917099</v>
      </c>
    </row>
    <row r="16" spans="1:25" ht="18" customHeight="1">
      <c r="A16" s="36" t="s">
        <v>56</v>
      </c>
      <c r="B16" s="31">
        <v>7</v>
      </c>
      <c r="C16" s="12">
        <v>18982</v>
      </c>
      <c r="D16" s="12">
        <v>19974</v>
      </c>
      <c r="E16" s="19">
        <f t="shared" si="0"/>
        <v>-4.966456393311303</v>
      </c>
      <c r="F16" s="12">
        <v>44067</v>
      </c>
      <c r="G16" s="59">
        <f t="shared" si="6"/>
        <v>63049</v>
      </c>
      <c r="H16" s="53">
        <v>67691</v>
      </c>
      <c r="I16" s="20">
        <f t="shared" si="1"/>
        <v>-6.8576324769910375</v>
      </c>
      <c r="J16" s="21">
        <v>6</v>
      </c>
      <c r="K16" s="22">
        <v>44.743</v>
      </c>
      <c r="L16" s="22">
        <v>72.1</v>
      </c>
      <c r="M16" s="19">
        <f t="shared" si="4"/>
        <v>-37.94313453536754</v>
      </c>
      <c r="N16" s="22">
        <v>145.825</v>
      </c>
      <c r="O16" s="43">
        <f t="shared" si="7"/>
        <v>190.56799999999998</v>
      </c>
      <c r="P16" s="19">
        <v>232.3</v>
      </c>
      <c r="Q16" s="20">
        <f t="shared" si="2"/>
        <v>-17.964700817907886</v>
      </c>
      <c r="R16" s="21">
        <v>7</v>
      </c>
      <c r="S16" s="11">
        <v>146</v>
      </c>
      <c r="T16" s="11">
        <v>146</v>
      </c>
      <c r="U16" s="19">
        <f t="shared" si="5"/>
        <v>0</v>
      </c>
      <c r="V16" s="11">
        <v>384</v>
      </c>
      <c r="W16" s="53">
        <f t="shared" si="8"/>
        <v>530</v>
      </c>
      <c r="X16" s="53">
        <v>554</v>
      </c>
      <c r="Y16" s="20">
        <f t="shared" si="3"/>
        <v>-4.332129963898912</v>
      </c>
    </row>
    <row r="17" spans="1:25" ht="18" customHeight="1">
      <c r="A17" s="6" t="s">
        <v>51</v>
      </c>
      <c r="B17" s="29"/>
      <c r="C17" s="16">
        <f>SUM(C18:C23)</f>
        <v>3274275</v>
      </c>
      <c r="D17" s="16">
        <f>SUM(D18:D22)</f>
        <v>3174458</v>
      </c>
      <c r="E17" s="24">
        <f aca="true" t="shared" si="9" ref="E17:E22">(C17/D17-1)*100</f>
        <v>3.1443792924650493</v>
      </c>
      <c r="F17" s="16">
        <f>SUM(F18:F23)</f>
        <v>9623770</v>
      </c>
      <c r="G17" s="60">
        <f>SUM(G18:G23)</f>
        <v>12898045</v>
      </c>
      <c r="H17" s="16">
        <f>SUM(H18:H22)</f>
        <v>12094157</v>
      </c>
      <c r="I17" s="14">
        <f t="shared" si="1"/>
        <v>6.646912223811885</v>
      </c>
      <c r="J17" s="25"/>
      <c r="K17" s="14">
        <f>SUM(K18:K22)</f>
        <v>41708.56</v>
      </c>
      <c r="L17" s="16">
        <f>SUM(L18:L22)</f>
        <v>40811.8</v>
      </c>
      <c r="M17" s="14">
        <f aca="true" t="shared" si="10" ref="M17:M22">(K17/L17-1)*100</f>
        <v>2.1973056812000236</v>
      </c>
      <c r="N17" s="18">
        <f>SUM(N18:N23)</f>
        <v>114348.66299999999</v>
      </c>
      <c r="O17" s="14">
        <f>SUM(O18:O23)</f>
        <v>156057.22299999997</v>
      </c>
      <c r="P17" s="16">
        <f>SUM(P18:P22)</f>
        <v>153420.69999999998</v>
      </c>
      <c r="Q17" s="14">
        <f t="shared" si="2"/>
        <v>1.718492354682244</v>
      </c>
      <c r="R17" s="25"/>
      <c r="S17" s="16">
        <f>SUM(S18:S23)</f>
        <v>26620</v>
      </c>
      <c r="T17" s="16">
        <f>SUM(T18:T22)</f>
        <v>26315</v>
      </c>
      <c r="U17" s="24">
        <f aca="true" t="shared" si="11" ref="U17:U22">(S17/T17-1)*100</f>
        <v>1.1590347710431326</v>
      </c>
      <c r="V17" s="16">
        <f>SUM(V18:V23)</f>
        <v>83526</v>
      </c>
      <c r="W17" s="28">
        <f>SUM(W18:W23)</f>
        <v>110146</v>
      </c>
      <c r="X17" s="16">
        <f>SUM(X18:X22)</f>
        <v>102857</v>
      </c>
      <c r="Y17" s="14">
        <f t="shared" si="3"/>
        <v>7.086537620191136</v>
      </c>
    </row>
    <row r="18" spans="1:25" ht="18" customHeight="1">
      <c r="A18" s="37" t="s">
        <v>20</v>
      </c>
      <c r="B18" s="31">
        <v>1</v>
      </c>
      <c r="C18" s="12">
        <v>1914711</v>
      </c>
      <c r="D18" s="11">
        <v>1883441</v>
      </c>
      <c r="E18" s="20">
        <f t="shared" si="9"/>
        <v>1.6602590683753915</v>
      </c>
      <c r="F18" s="12">
        <v>5526449</v>
      </c>
      <c r="G18" s="59">
        <f t="shared" si="6"/>
        <v>7441160</v>
      </c>
      <c r="H18" s="54">
        <v>7248711</v>
      </c>
      <c r="I18" s="20">
        <f t="shared" si="1"/>
        <v>2.6549409957163483</v>
      </c>
      <c r="J18" s="21">
        <v>1</v>
      </c>
      <c r="K18" s="22">
        <v>27808.482</v>
      </c>
      <c r="L18" s="12">
        <v>27142.9</v>
      </c>
      <c r="M18" s="20">
        <f t="shared" si="10"/>
        <v>2.4521403387257834</v>
      </c>
      <c r="N18" s="22">
        <v>74411.35399999999</v>
      </c>
      <c r="O18" s="43">
        <f t="shared" si="7"/>
        <v>102219.836</v>
      </c>
      <c r="P18" s="20">
        <v>100527</v>
      </c>
      <c r="Q18" s="20">
        <f t="shared" si="2"/>
        <v>1.6839615227749682</v>
      </c>
      <c r="R18" s="21">
        <v>1</v>
      </c>
      <c r="S18" s="12">
        <v>15227</v>
      </c>
      <c r="T18" s="11">
        <v>15220</v>
      </c>
      <c r="U18" s="19">
        <f t="shared" si="11"/>
        <v>0.045992115637316644</v>
      </c>
      <c r="V18" s="12">
        <v>46188</v>
      </c>
      <c r="W18" s="54">
        <f aca="true" t="shared" si="12" ref="W18:W23">S18+V18</f>
        <v>61415</v>
      </c>
      <c r="X18" s="54">
        <v>59313</v>
      </c>
      <c r="Y18" s="20">
        <f t="shared" si="3"/>
        <v>3.5439111156070346</v>
      </c>
    </row>
    <row r="19" spans="1:25" ht="18" customHeight="1">
      <c r="A19" s="30" t="s">
        <v>21</v>
      </c>
      <c r="B19" s="31">
        <v>2</v>
      </c>
      <c r="C19" s="12">
        <v>992672</v>
      </c>
      <c r="D19" s="12">
        <v>907417</v>
      </c>
      <c r="E19" s="20">
        <f t="shared" si="9"/>
        <v>9.395349657324026</v>
      </c>
      <c r="F19" s="12">
        <v>2974429</v>
      </c>
      <c r="G19" s="59">
        <f t="shared" si="6"/>
        <v>3967101</v>
      </c>
      <c r="H19" s="54">
        <v>3510382</v>
      </c>
      <c r="I19" s="20">
        <f t="shared" si="1"/>
        <v>13.0105213620626</v>
      </c>
      <c r="J19" s="21">
        <v>2</v>
      </c>
      <c r="K19" s="22">
        <v>9910.653</v>
      </c>
      <c r="L19" s="12">
        <v>9791</v>
      </c>
      <c r="M19" s="20">
        <f t="shared" si="10"/>
        <v>1.2220712899601693</v>
      </c>
      <c r="N19" s="22">
        <v>30540.658</v>
      </c>
      <c r="O19" s="43">
        <f t="shared" si="7"/>
        <v>40451.311</v>
      </c>
      <c r="P19" s="20">
        <v>39565.8</v>
      </c>
      <c r="Q19" s="20">
        <f t="shared" si="2"/>
        <v>2.2380717690530627</v>
      </c>
      <c r="R19" s="21">
        <v>2</v>
      </c>
      <c r="S19" s="12">
        <v>7979</v>
      </c>
      <c r="T19" s="11">
        <v>7699</v>
      </c>
      <c r="U19" s="19">
        <f t="shared" si="11"/>
        <v>3.636835952721129</v>
      </c>
      <c r="V19" s="12">
        <v>26827</v>
      </c>
      <c r="W19" s="54">
        <f t="shared" si="12"/>
        <v>34806</v>
      </c>
      <c r="X19" s="54">
        <v>31399</v>
      </c>
      <c r="Y19" s="20">
        <f t="shared" si="3"/>
        <v>10.850664033886437</v>
      </c>
    </row>
    <row r="20" spans="1:25" ht="18" customHeight="1">
      <c r="A20" s="30" t="s">
        <v>22</v>
      </c>
      <c r="B20" s="31">
        <v>3</v>
      </c>
      <c r="C20" s="12">
        <v>301167</v>
      </c>
      <c r="D20" s="12">
        <v>322886</v>
      </c>
      <c r="E20" s="20">
        <f t="shared" si="9"/>
        <v>-6.726522673637136</v>
      </c>
      <c r="F20" s="12">
        <v>978845</v>
      </c>
      <c r="G20" s="59">
        <f t="shared" si="6"/>
        <v>1280012</v>
      </c>
      <c r="H20" s="54">
        <v>1118059</v>
      </c>
      <c r="I20" s="20">
        <f t="shared" si="1"/>
        <v>14.485192641890986</v>
      </c>
      <c r="J20" s="21">
        <v>3</v>
      </c>
      <c r="K20" s="22">
        <v>3909.5959999999995</v>
      </c>
      <c r="L20" s="12">
        <v>3732.3</v>
      </c>
      <c r="M20" s="20">
        <f t="shared" si="10"/>
        <v>4.750314819280321</v>
      </c>
      <c r="N20" s="22">
        <v>9132.701000000001</v>
      </c>
      <c r="O20" s="43">
        <f t="shared" si="7"/>
        <v>13042.297</v>
      </c>
      <c r="P20" s="20">
        <v>12785.7</v>
      </c>
      <c r="Q20" s="20">
        <f t="shared" si="2"/>
        <v>2.006906152967769</v>
      </c>
      <c r="R20" s="21">
        <v>3</v>
      </c>
      <c r="S20" s="12">
        <v>2638</v>
      </c>
      <c r="T20" s="11">
        <v>2818</v>
      </c>
      <c r="U20" s="19">
        <f t="shared" si="11"/>
        <v>-6.3875088715401045</v>
      </c>
      <c r="V20" s="12">
        <v>8625</v>
      </c>
      <c r="W20" s="54">
        <f t="shared" si="12"/>
        <v>11263</v>
      </c>
      <c r="X20" s="54">
        <v>9827</v>
      </c>
      <c r="Y20" s="20">
        <f t="shared" si="3"/>
        <v>14.612801465350556</v>
      </c>
    </row>
    <row r="21" spans="1:25" ht="18" customHeight="1">
      <c r="A21" s="30" t="s">
        <v>23</v>
      </c>
      <c r="B21" s="31">
        <v>4</v>
      </c>
      <c r="C21" s="12">
        <v>50144</v>
      </c>
      <c r="D21" s="12">
        <v>51966</v>
      </c>
      <c r="E21" s="20">
        <f t="shared" si="9"/>
        <v>-3.50613862910365</v>
      </c>
      <c r="F21" s="12">
        <v>117434</v>
      </c>
      <c r="G21" s="59">
        <f t="shared" si="6"/>
        <v>167578</v>
      </c>
      <c r="H21" s="54">
        <v>187696</v>
      </c>
      <c r="I21" s="20">
        <f t="shared" si="1"/>
        <v>-10.718395703691074</v>
      </c>
      <c r="J21" s="21">
        <v>4</v>
      </c>
      <c r="K21" s="22">
        <v>72.543</v>
      </c>
      <c r="L21" s="12">
        <v>117.6</v>
      </c>
      <c r="M21" s="20">
        <f t="shared" si="10"/>
        <v>-38.313775510204074</v>
      </c>
      <c r="N21" s="22">
        <v>247.132</v>
      </c>
      <c r="O21" s="43">
        <f t="shared" si="7"/>
        <v>319.675</v>
      </c>
      <c r="P21" s="20">
        <v>482.3</v>
      </c>
      <c r="Q21" s="20">
        <f t="shared" si="2"/>
        <v>-33.71863985071533</v>
      </c>
      <c r="R21" s="21">
        <v>4</v>
      </c>
      <c r="S21" s="12">
        <v>610</v>
      </c>
      <c r="T21" s="11">
        <v>484</v>
      </c>
      <c r="U21" s="19">
        <f t="shared" si="11"/>
        <v>26.03305785123966</v>
      </c>
      <c r="V21" s="12">
        <v>1479</v>
      </c>
      <c r="W21" s="54">
        <f t="shared" si="12"/>
        <v>2089</v>
      </c>
      <c r="X21" s="54">
        <v>1968</v>
      </c>
      <c r="Y21" s="20">
        <f t="shared" si="3"/>
        <v>6.148373983739841</v>
      </c>
    </row>
    <row r="22" spans="1:25" s="44" customFormat="1" ht="18" customHeight="1">
      <c r="A22" s="36" t="s">
        <v>24</v>
      </c>
      <c r="B22" s="39">
        <v>5</v>
      </c>
      <c r="C22" s="5">
        <v>11794</v>
      </c>
      <c r="D22" s="5">
        <v>8748</v>
      </c>
      <c r="E22" s="40">
        <f t="shared" si="9"/>
        <v>34.819387288523096</v>
      </c>
      <c r="F22" s="5">
        <v>23399</v>
      </c>
      <c r="G22" s="59">
        <f t="shared" si="6"/>
        <v>35193</v>
      </c>
      <c r="H22" s="55">
        <v>29309</v>
      </c>
      <c r="I22" s="20">
        <f t="shared" si="1"/>
        <v>20.07574465181343</v>
      </c>
      <c r="J22" s="41">
        <v>5</v>
      </c>
      <c r="K22" s="42">
        <v>7.286</v>
      </c>
      <c r="L22" s="5">
        <v>28</v>
      </c>
      <c r="M22" s="40">
        <f t="shared" si="10"/>
        <v>-73.97857142857143</v>
      </c>
      <c r="N22" s="42">
        <v>16.817999999999998</v>
      </c>
      <c r="O22" s="43">
        <f t="shared" si="7"/>
        <v>24.104</v>
      </c>
      <c r="P22" s="40">
        <v>59.9</v>
      </c>
      <c r="Q22" s="20">
        <f t="shared" si="2"/>
        <v>-59.75959933222037</v>
      </c>
      <c r="R22" s="41">
        <v>5</v>
      </c>
      <c r="S22" s="5">
        <v>132</v>
      </c>
      <c r="T22" s="11">
        <v>94</v>
      </c>
      <c r="U22" s="43">
        <f t="shared" si="11"/>
        <v>40.42553191489362</v>
      </c>
      <c r="V22" s="5">
        <v>379</v>
      </c>
      <c r="W22" s="54">
        <f t="shared" si="12"/>
        <v>511</v>
      </c>
      <c r="X22" s="55">
        <v>350</v>
      </c>
      <c r="Y22" s="20">
        <f t="shared" si="3"/>
        <v>46</v>
      </c>
    </row>
    <row r="23" spans="1:25" s="44" customFormat="1" ht="18" customHeight="1">
      <c r="A23" s="36" t="s">
        <v>62</v>
      </c>
      <c r="B23" s="39">
        <v>6</v>
      </c>
      <c r="C23" s="5">
        <v>3787</v>
      </c>
      <c r="D23" s="5"/>
      <c r="E23" s="40"/>
      <c r="F23" s="5">
        <v>3214</v>
      </c>
      <c r="G23" s="59">
        <f t="shared" si="6"/>
        <v>7001</v>
      </c>
      <c r="H23" s="55"/>
      <c r="I23" s="20"/>
      <c r="J23" s="41">
        <v>6</v>
      </c>
      <c r="K23" s="42">
        <v>0</v>
      </c>
      <c r="L23" s="5"/>
      <c r="M23" s="40"/>
      <c r="N23" s="42">
        <v>0</v>
      </c>
      <c r="O23" s="43">
        <v>0</v>
      </c>
      <c r="P23" s="40"/>
      <c r="Q23" s="20"/>
      <c r="R23" s="41">
        <v>6</v>
      </c>
      <c r="S23" s="5">
        <v>34</v>
      </c>
      <c r="T23" s="48"/>
      <c r="U23" s="43"/>
      <c r="V23" s="5">
        <v>28</v>
      </c>
      <c r="W23" s="54">
        <f t="shared" si="12"/>
        <v>62</v>
      </c>
      <c r="X23" s="55"/>
      <c r="Y23" s="20"/>
    </row>
    <row r="24" spans="1:25" s="1" customFormat="1" ht="18" customHeight="1">
      <c r="A24" s="6" t="s">
        <v>50</v>
      </c>
      <c r="B24" s="33"/>
      <c r="C24" s="16">
        <f>SUM(C25:C33)</f>
        <v>3449328</v>
      </c>
      <c r="D24" s="16">
        <f>SUM(D25:D33)</f>
        <v>2895208</v>
      </c>
      <c r="E24" s="24">
        <f aca="true" t="shared" si="13" ref="E24:E33">(C24/D24-1)*100</f>
        <v>19.13921210496794</v>
      </c>
      <c r="F24" s="16">
        <f>SUM(F25:F33)</f>
        <v>9148833</v>
      </c>
      <c r="G24" s="60">
        <f>SUM(G25:G33)</f>
        <v>12598161</v>
      </c>
      <c r="H24" s="16">
        <f>SUM(H25:H33)</f>
        <v>10784766</v>
      </c>
      <c r="I24" s="14">
        <f t="shared" si="1"/>
        <v>16.81441210685517</v>
      </c>
      <c r="J24" s="17"/>
      <c r="K24" s="18">
        <f>SUM(K25:K33)</f>
        <v>33642.49600000001</v>
      </c>
      <c r="L24" s="18">
        <f>SUM(L25:L33)</f>
        <v>31074.1</v>
      </c>
      <c r="M24" s="14">
        <f t="shared" si="4"/>
        <v>8.265391435311109</v>
      </c>
      <c r="N24" s="18">
        <f>SUM(N25:N33)</f>
        <v>86918.11900000002</v>
      </c>
      <c r="O24" s="18">
        <f>SUM(O25:O33)</f>
        <v>120560.669</v>
      </c>
      <c r="P24" s="18">
        <f>SUM(P25:P33)</f>
        <v>111001.90000000001</v>
      </c>
      <c r="Q24" s="14">
        <f t="shared" si="2"/>
        <v>8.611356202010946</v>
      </c>
      <c r="R24" s="17"/>
      <c r="S24" s="28">
        <f>SUM(S25:S33)</f>
        <v>33554</v>
      </c>
      <c r="T24" s="28">
        <f>SUM(T25:T33)</f>
        <v>27570</v>
      </c>
      <c r="U24" s="24">
        <f t="shared" si="5"/>
        <v>21.70475154153064</v>
      </c>
      <c r="V24" s="28">
        <f>SUM(V25:V33)</f>
        <v>93108</v>
      </c>
      <c r="W24" s="28">
        <f>SUM(W25:W33)</f>
        <v>126662</v>
      </c>
      <c r="X24" s="28">
        <f>SUM(X25:X33)</f>
        <v>105716</v>
      </c>
      <c r="Y24" s="14">
        <f t="shared" si="3"/>
        <v>19.813462484392154</v>
      </c>
    </row>
    <row r="25" spans="1:25" s="44" customFormat="1" ht="18" customHeight="1">
      <c r="A25" s="36" t="s">
        <v>7</v>
      </c>
      <c r="B25" s="39">
        <v>1</v>
      </c>
      <c r="C25" s="5">
        <v>1681194</v>
      </c>
      <c r="D25" s="5">
        <v>1494038</v>
      </c>
      <c r="E25" s="40">
        <f t="shared" si="13"/>
        <v>12.526856746615556</v>
      </c>
      <c r="F25" s="5">
        <v>4426879</v>
      </c>
      <c r="G25" s="59">
        <f t="shared" si="6"/>
        <v>6108073</v>
      </c>
      <c r="H25" s="55">
        <v>5475359</v>
      </c>
      <c r="I25" s="20">
        <f t="shared" si="1"/>
        <v>11.555662377571952</v>
      </c>
      <c r="J25" s="41">
        <v>1</v>
      </c>
      <c r="K25" s="42">
        <v>19106.37</v>
      </c>
      <c r="L25" s="5">
        <v>18156.5</v>
      </c>
      <c r="M25" s="40">
        <f t="shared" si="4"/>
        <v>5.231569961170934</v>
      </c>
      <c r="N25" s="42">
        <v>50247.17600000001</v>
      </c>
      <c r="O25" s="43">
        <v>69353.6</v>
      </c>
      <c r="P25" s="40">
        <v>63927.2</v>
      </c>
      <c r="Q25" s="20">
        <f t="shared" si="2"/>
        <v>8.488405561326019</v>
      </c>
      <c r="R25" s="41">
        <v>1</v>
      </c>
      <c r="S25" s="5">
        <v>13706</v>
      </c>
      <c r="T25" s="11">
        <v>12630</v>
      </c>
      <c r="U25" s="43">
        <f t="shared" si="5"/>
        <v>8.519398258115608</v>
      </c>
      <c r="V25" s="5">
        <v>38809</v>
      </c>
      <c r="W25" s="55">
        <f>S25+V25</f>
        <v>52515</v>
      </c>
      <c r="X25" s="55">
        <v>47335</v>
      </c>
      <c r="Y25" s="20">
        <f t="shared" si="3"/>
        <v>10.943276645188549</v>
      </c>
    </row>
    <row r="26" spans="1:25" s="44" customFormat="1" ht="18" customHeight="1">
      <c r="A26" s="36" t="s">
        <v>57</v>
      </c>
      <c r="B26" s="39">
        <v>2</v>
      </c>
      <c r="C26" s="5">
        <v>950533</v>
      </c>
      <c r="D26" s="5">
        <v>772093</v>
      </c>
      <c r="E26" s="40">
        <f t="shared" si="13"/>
        <v>23.11120551539776</v>
      </c>
      <c r="F26" s="5">
        <v>2664376</v>
      </c>
      <c r="G26" s="59">
        <f t="shared" si="6"/>
        <v>3614909</v>
      </c>
      <c r="H26" s="55">
        <v>2997093</v>
      </c>
      <c r="I26" s="20">
        <f t="shared" si="1"/>
        <v>20.613841479059868</v>
      </c>
      <c r="J26" s="41">
        <v>2</v>
      </c>
      <c r="K26" s="42">
        <v>7856.773</v>
      </c>
      <c r="L26" s="5">
        <v>7552.8</v>
      </c>
      <c r="M26" s="40">
        <f t="shared" si="4"/>
        <v>4.024639868657975</v>
      </c>
      <c r="N26" s="42">
        <v>21087.22</v>
      </c>
      <c r="O26" s="43">
        <f t="shared" si="7"/>
        <v>28943.993000000002</v>
      </c>
      <c r="P26" s="40">
        <v>27341.3</v>
      </c>
      <c r="Q26" s="20">
        <f t="shared" si="2"/>
        <v>5.861802474644606</v>
      </c>
      <c r="R26" s="41">
        <v>2</v>
      </c>
      <c r="S26" s="5">
        <v>8385</v>
      </c>
      <c r="T26" s="11">
        <v>6655</v>
      </c>
      <c r="U26" s="43">
        <f t="shared" si="5"/>
        <v>25.995492111194586</v>
      </c>
      <c r="V26" s="5">
        <v>23965</v>
      </c>
      <c r="W26" s="55">
        <f aca="true" t="shared" si="14" ref="W26:W33">S26+V26</f>
        <v>32350</v>
      </c>
      <c r="X26" s="55">
        <v>26741</v>
      </c>
      <c r="Y26" s="20">
        <f t="shared" si="3"/>
        <v>20.975281403088886</v>
      </c>
    </row>
    <row r="27" spans="1:25" ht="18" customHeight="1">
      <c r="A27" s="30" t="s">
        <v>8</v>
      </c>
      <c r="B27" s="31">
        <v>3</v>
      </c>
      <c r="C27" s="12">
        <v>415171</v>
      </c>
      <c r="D27" s="12">
        <v>355557</v>
      </c>
      <c r="E27" s="20">
        <f t="shared" si="13"/>
        <v>16.76636938662437</v>
      </c>
      <c r="F27" s="12">
        <v>1056111</v>
      </c>
      <c r="G27" s="59">
        <f t="shared" si="6"/>
        <v>1471282</v>
      </c>
      <c r="H27" s="54">
        <v>1266422</v>
      </c>
      <c r="I27" s="20">
        <f t="shared" si="1"/>
        <v>16.17628247140368</v>
      </c>
      <c r="J27" s="21">
        <v>3</v>
      </c>
      <c r="K27" s="22">
        <v>3543.279</v>
      </c>
      <c r="L27" s="12">
        <v>2926</v>
      </c>
      <c r="M27" s="20">
        <f t="shared" si="4"/>
        <v>21.096343130553663</v>
      </c>
      <c r="N27" s="22">
        <v>8696.725</v>
      </c>
      <c r="O27" s="43">
        <f t="shared" si="7"/>
        <v>12240.004</v>
      </c>
      <c r="P27" s="20">
        <v>11218.2</v>
      </c>
      <c r="Q27" s="20">
        <f t="shared" si="2"/>
        <v>9.108448770747547</v>
      </c>
      <c r="R27" s="21">
        <v>3</v>
      </c>
      <c r="S27" s="12">
        <v>4076</v>
      </c>
      <c r="T27" s="11">
        <v>3700</v>
      </c>
      <c r="U27" s="19">
        <f t="shared" si="5"/>
        <v>10.162162162162168</v>
      </c>
      <c r="V27" s="12">
        <v>11619</v>
      </c>
      <c r="W27" s="55">
        <f t="shared" si="14"/>
        <v>15695</v>
      </c>
      <c r="X27" s="54">
        <v>13691</v>
      </c>
      <c r="Y27" s="20">
        <f t="shared" si="3"/>
        <v>14.637353005624142</v>
      </c>
    </row>
    <row r="28" spans="1:25" ht="18" customHeight="1">
      <c r="A28" s="30" t="s">
        <v>9</v>
      </c>
      <c r="B28" s="31">
        <v>4</v>
      </c>
      <c r="C28" s="12">
        <v>134855</v>
      </c>
      <c r="D28" s="12">
        <v>109105</v>
      </c>
      <c r="E28" s="20">
        <f t="shared" si="13"/>
        <v>23.601118188900607</v>
      </c>
      <c r="F28" s="12">
        <v>313248</v>
      </c>
      <c r="G28" s="59">
        <f t="shared" si="6"/>
        <v>448103</v>
      </c>
      <c r="H28" s="54">
        <v>340771</v>
      </c>
      <c r="I28" s="20">
        <f t="shared" si="1"/>
        <v>31.49681164183571</v>
      </c>
      <c r="J28" s="21">
        <v>5</v>
      </c>
      <c r="K28" s="22">
        <v>316.75000000000006</v>
      </c>
      <c r="L28" s="12">
        <v>382.8</v>
      </c>
      <c r="M28" s="20">
        <f t="shared" si="4"/>
        <v>-17.2544409613375</v>
      </c>
      <c r="N28" s="22">
        <v>1182.135</v>
      </c>
      <c r="O28" s="43">
        <f t="shared" si="7"/>
        <v>1498.885</v>
      </c>
      <c r="P28" s="20">
        <v>1241.8</v>
      </c>
      <c r="Q28" s="20">
        <f t="shared" si="2"/>
        <v>20.702609115799643</v>
      </c>
      <c r="R28" s="21">
        <v>5</v>
      </c>
      <c r="S28" s="12">
        <v>1240</v>
      </c>
      <c r="T28" s="11">
        <v>1137</v>
      </c>
      <c r="U28" s="19">
        <f t="shared" si="5"/>
        <v>9.058927000879514</v>
      </c>
      <c r="V28" s="12">
        <v>2989</v>
      </c>
      <c r="W28" s="55">
        <f t="shared" si="14"/>
        <v>4229</v>
      </c>
      <c r="X28" s="54">
        <v>3551</v>
      </c>
      <c r="Y28" s="20">
        <f t="shared" si="3"/>
        <v>19.093213179386083</v>
      </c>
    </row>
    <row r="29" spans="1:25" s="44" customFormat="1" ht="18" customHeight="1">
      <c r="A29" s="36" t="s">
        <v>10</v>
      </c>
      <c r="B29" s="39">
        <v>5</v>
      </c>
      <c r="C29" s="49">
        <v>100210</v>
      </c>
      <c r="D29" s="5">
        <v>90517</v>
      </c>
      <c r="E29" s="40">
        <f t="shared" si="13"/>
        <v>10.708485698819015</v>
      </c>
      <c r="F29" s="49">
        <v>272393</v>
      </c>
      <c r="G29" s="59">
        <f t="shared" si="6"/>
        <v>372603</v>
      </c>
      <c r="H29" s="55">
        <v>345737</v>
      </c>
      <c r="I29" s="20">
        <f t="shared" si="1"/>
        <v>7.770646474053988</v>
      </c>
      <c r="J29" s="41">
        <v>6</v>
      </c>
      <c r="K29" s="50">
        <v>330.312</v>
      </c>
      <c r="L29" s="5">
        <v>421.2</v>
      </c>
      <c r="M29" s="40">
        <f t="shared" si="4"/>
        <v>-21.57834757834758</v>
      </c>
      <c r="N29" s="50">
        <v>979.913</v>
      </c>
      <c r="O29" s="43">
        <f t="shared" si="7"/>
        <v>1310.225</v>
      </c>
      <c r="P29" s="40">
        <v>1441</v>
      </c>
      <c r="Q29" s="20">
        <f t="shared" si="2"/>
        <v>-9.075294934073563</v>
      </c>
      <c r="R29" s="41">
        <v>6</v>
      </c>
      <c r="S29" s="5">
        <v>990</v>
      </c>
      <c r="T29" s="11">
        <v>866</v>
      </c>
      <c r="U29" s="43">
        <f t="shared" si="5"/>
        <v>14.318706697459582</v>
      </c>
      <c r="V29" s="5">
        <v>2770</v>
      </c>
      <c r="W29" s="55">
        <f t="shared" si="14"/>
        <v>3760</v>
      </c>
      <c r="X29" s="55">
        <v>3630</v>
      </c>
      <c r="Y29" s="20">
        <f t="shared" si="3"/>
        <v>3.581267217630857</v>
      </c>
    </row>
    <row r="30" spans="1:25" ht="18" customHeight="1">
      <c r="A30" s="30" t="s">
        <v>12</v>
      </c>
      <c r="B30" s="31">
        <v>6</v>
      </c>
      <c r="C30" s="12">
        <v>56904</v>
      </c>
      <c r="D30" s="12">
        <v>15129</v>
      </c>
      <c r="E30" s="20">
        <f>(C30/D30-1)*100</f>
        <v>276.12532222883203</v>
      </c>
      <c r="F30" s="12">
        <v>125882</v>
      </c>
      <c r="G30" s="59">
        <f>C30+F30</f>
        <v>182786</v>
      </c>
      <c r="H30" s="54">
        <v>131987</v>
      </c>
      <c r="I30" s="20">
        <f>(G30/H30-1)*100</f>
        <v>38.48788138225734</v>
      </c>
      <c r="J30" s="21">
        <v>7</v>
      </c>
      <c r="K30" s="22">
        <v>164.423</v>
      </c>
      <c r="L30" s="12">
        <v>29.3</v>
      </c>
      <c r="M30" s="20">
        <f>(K30/L30-1)*100</f>
        <v>461.1706484641638</v>
      </c>
      <c r="N30" s="22">
        <v>237.519</v>
      </c>
      <c r="O30" s="43">
        <f>K30+N30</f>
        <v>401.942</v>
      </c>
      <c r="P30" s="20">
        <v>251.8</v>
      </c>
      <c r="Q30" s="20">
        <f>(O30/P30-1)*100</f>
        <v>59.62748212867355</v>
      </c>
      <c r="R30" s="21">
        <v>8</v>
      </c>
      <c r="S30" s="12">
        <v>554</v>
      </c>
      <c r="T30" s="11">
        <v>165</v>
      </c>
      <c r="U30" s="19">
        <f>(S30/T30-1)*100</f>
        <v>235.75757575757575</v>
      </c>
      <c r="V30" s="12">
        <v>1330</v>
      </c>
      <c r="W30" s="55">
        <f>S30+V30</f>
        <v>1884</v>
      </c>
      <c r="X30" s="54">
        <v>1571</v>
      </c>
      <c r="Y30" s="20">
        <f>(W30/X30-1)*100</f>
        <v>19.923615531508588</v>
      </c>
    </row>
    <row r="31" spans="1:25" ht="18" customHeight="1">
      <c r="A31" s="30" t="s">
        <v>11</v>
      </c>
      <c r="B31" s="31">
        <v>7</v>
      </c>
      <c r="C31" s="12">
        <v>48568</v>
      </c>
      <c r="D31" s="12">
        <v>36173</v>
      </c>
      <c r="E31" s="20">
        <f t="shared" si="13"/>
        <v>34.26588892267715</v>
      </c>
      <c r="F31" s="12">
        <v>132585</v>
      </c>
      <c r="G31" s="59">
        <f t="shared" si="6"/>
        <v>181153</v>
      </c>
      <c r="H31" s="54">
        <v>139115</v>
      </c>
      <c r="I31" s="20">
        <f t="shared" si="1"/>
        <v>30.218164827660576</v>
      </c>
      <c r="J31" s="21">
        <v>4</v>
      </c>
      <c r="K31" s="22">
        <v>2252.821</v>
      </c>
      <c r="L31" s="12">
        <v>1564</v>
      </c>
      <c r="M31" s="20">
        <f>(K31/L31-1)*100</f>
        <v>44.04226342710997</v>
      </c>
      <c r="N31" s="22">
        <v>4379.7080000000005</v>
      </c>
      <c r="O31" s="43">
        <f t="shared" si="7"/>
        <v>6632.529</v>
      </c>
      <c r="P31" s="20">
        <v>5434.8</v>
      </c>
      <c r="Q31" s="20">
        <f t="shared" si="2"/>
        <v>22.038143077942163</v>
      </c>
      <c r="R31" s="21">
        <v>7</v>
      </c>
      <c r="S31" s="12">
        <v>599</v>
      </c>
      <c r="T31" s="11">
        <v>459</v>
      </c>
      <c r="U31" s="19">
        <f>(S31/T31-1)*100</f>
        <v>30.501089324618746</v>
      </c>
      <c r="V31" s="12">
        <v>1622</v>
      </c>
      <c r="W31" s="55">
        <f t="shared" si="14"/>
        <v>2221</v>
      </c>
      <c r="X31" s="54">
        <v>1691</v>
      </c>
      <c r="Y31" s="20">
        <f t="shared" si="3"/>
        <v>31.342400946185677</v>
      </c>
    </row>
    <row r="32" spans="1:25" ht="18" customHeight="1">
      <c r="A32" s="30" t="s">
        <v>58</v>
      </c>
      <c r="B32" s="31">
        <v>8</v>
      </c>
      <c r="C32" s="12">
        <v>32390</v>
      </c>
      <c r="D32" s="12">
        <v>0</v>
      </c>
      <c r="E32" s="20"/>
      <c r="F32" s="12">
        <v>47769</v>
      </c>
      <c r="G32" s="59">
        <f>C32+F32</f>
        <v>80159</v>
      </c>
      <c r="H32" s="54">
        <v>0</v>
      </c>
      <c r="I32" s="14"/>
      <c r="J32" s="21">
        <v>8</v>
      </c>
      <c r="K32" s="22">
        <v>39.116</v>
      </c>
      <c r="L32" s="12">
        <v>0</v>
      </c>
      <c r="M32" s="20"/>
      <c r="N32" s="22">
        <v>13.475000000000001</v>
      </c>
      <c r="O32" s="43">
        <f>K32+N32</f>
        <v>52.591</v>
      </c>
      <c r="P32" s="20">
        <v>0</v>
      </c>
      <c r="Q32" s="14"/>
      <c r="R32" s="21">
        <v>9</v>
      </c>
      <c r="S32" s="12">
        <v>452</v>
      </c>
      <c r="T32" s="48">
        <v>0</v>
      </c>
      <c r="U32" s="19"/>
      <c r="V32" s="12">
        <v>538</v>
      </c>
      <c r="W32" s="55">
        <f>S32+V32</f>
        <v>990</v>
      </c>
      <c r="X32" s="20">
        <v>0</v>
      </c>
      <c r="Y32" s="14"/>
    </row>
    <row r="33" spans="1:25" ht="18" customHeight="1">
      <c r="A33" s="30" t="s">
        <v>13</v>
      </c>
      <c r="B33" s="31">
        <v>9</v>
      </c>
      <c r="C33" s="12">
        <v>29503</v>
      </c>
      <c r="D33" s="12">
        <v>22596</v>
      </c>
      <c r="E33" s="20">
        <f t="shared" si="13"/>
        <v>30.5673570543459</v>
      </c>
      <c r="F33" s="12">
        <v>109590</v>
      </c>
      <c r="G33" s="59">
        <f t="shared" si="6"/>
        <v>139093</v>
      </c>
      <c r="H33" s="54">
        <v>88282</v>
      </c>
      <c r="I33" s="20">
        <f t="shared" si="1"/>
        <v>57.555334043179805</v>
      </c>
      <c r="J33" s="21">
        <v>9</v>
      </c>
      <c r="K33" s="22">
        <v>32.652</v>
      </c>
      <c r="L33" s="12">
        <v>41.5</v>
      </c>
      <c r="M33" s="20">
        <f t="shared" si="4"/>
        <v>-21.320481927710844</v>
      </c>
      <c r="N33" s="22">
        <v>94.24799999999999</v>
      </c>
      <c r="O33" s="43">
        <f t="shared" si="7"/>
        <v>126.89999999999999</v>
      </c>
      <c r="P33" s="20">
        <v>145.8</v>
      </c>
      <c r="Q33" s="20">
        <f t="shared" si="2"/>
        <v>-12.962962962962976</v>
      </c>
      <c r="R33" s="21">
        <v>4</v>
      </c>
      <c r="S33" s="12">
        <v>3552</v>
      </c>
      <c r="T33" s="11">
        <v>1958</v>
      </c>
      <c r="U33" s="19">
        <f t="shared" si="5"/>
        <v>81.40960163432074</v>
      </c>
      <c r="V33" s="12">
        <v>9466</v>
      </c>
      <c r="W33" s="55">
        <f t="shared" si="14"/>
        <v>13018</v>
      </c>
      <c r="X33" s="54">
        <v>7506</v>
      </c>
      <c r="Y33" s="20">
        <f t="shared" si="3"/>
        <v>73.4345856648015</v>
      </c>
    </row>
    <row r="34" spans="1:25" s="3" customFormat="1" ht="18" customHeight="1">
      <c r="A34" s="6" t="s">
        <v>52</v>
      </c>
      <c r="B34" s="7"/>
      <c r="C34" s="16">
        <f>SUM(C35:C43)</f>
        <v>3106128</v>
      </c>
      <c r="D34" s="16">
        <f>SUM(D35:D43)</f>
        <v>2604684</v>
      </c>
      <c r="E34" s="24">
        <f aca="true" t="shared" si="15" ref="E34:E43">(C34/D34-1)*100</f>
        <v>19.25162514915437</v>
      </c>
      <c r="F34" s="16">
        <f>SUM(F35:F43)</f>
        <v>8367026</v>
      </c>
      <c r="G34" s="60">
        <f>SUM(G35:G43)</f>
        <v>11474376</v>
      </c>
      <c r="H34" s="28">
        <f>SUM(H35:H43)</f>
        <v>9782562</v>
      </c>
      <c r="I34" s="14">
        <f t="shared" si="1"/>
        <v>17.294181217558346</v>
      </c>
      <c r="J34" s="8"/>
      <c r="K34" s="14">
        <f>SUM(K35:K43)</f>
        <v>39980.13700000001</v>
      </c>
      <c r="L34" s="14">
        <f>SUM(L35:L43)</f>
        <v>41901.20000000001</v>
      </c>
      <c r="M34" s="14">
        <f t="shared" si="4"/>
        <v>-4.584744589653756</v>
      </c>
      <c r="N34" s="16">
        <f>SUM(N35:N43)</f>
        <v>114323.88100000001</v>
      </c>
      <c r="O34" s="14">
        <f>SUM(O35:O43)</f>
        <v>154310.40800000002</v>
      </c>
      <c r="P34" s="16">
        <f>SUM(P35:P43)</f>
        <v>152759.1</v>
      </c>
      <c r="Q34" s="14">
        <f t="shared" si="2"/>
        <v>1.0155257526393013</v>
      </c>
      <c r="R34" s="8"/>
      <c r="S34" s="16">
        <f>SUM(S35:S43)</f>
        <v>31836</v>
      </c>
      <c r="T34" s="16">
        <f>SUM(T35:T43)</f>
        <v>30582</v>
      </c>
      <c r="U34" s="24">
        <f t="shared" si="5"/>
        <v>4.100451245830872</v>
      </c>
      <c r="V34" s="16">
        <f>SUM(V35:V43)</f>
        <v>89215</v>
      </c>
      <c r="W34" s="28">
        <f>SUM(W35:W43)</f>
        <v>121052</v>
      </c>
      <c r="X34" s="16">
        <f>SUM(X35:X43)</f>
        <v>107349</v>
      </c>
      <c r="Y34" s="14">
        <f t="shared" si="3"/>
        <v>12.764906985626311</v>
      </c>
    </row>
    <row r="35" spans="1:25" s="2" customFormat="1" ht="18" customHeight="1">
      <c r="A35" s="38" t="s">
        <v>25</v>
      </c>
      <c r="B35" s="9">
        <v>1</v>
      </c>
      <c r="C35" s="12">
        <v>1866797</v>
      </c>
      <c r="D35" s="12">
        <v>1618633</v>
      </c>
      <c r="E35" s="20">
        <f t="shared" si="15"/>
        <v>15.33170273928679</v>
      </c>
      <c r="F35" s="12">
        <v>5113293</v>
      </c>
      <c r="G35" s="59">
        <v>6981312</v>
      </c>
      <c r="H35" s="54">
        <v>5981593</v>
      </c>
      <c r="I35" s="20">
        <f t="shared" si="1"/>
        <v>16.713256819713408</v>
      </c>
      <c r="J35" s="10">
        <v>1</v>
      </c>
      <c r="K35" s="22">
        <v>26742.698</v>
      </c>
      <c r="L35" s="12">
        <v>27724.4</v>
      </c>
      <c r="M35" s="20">
        <f t="shared" si="4"/>
        <v>-3.5409314538817793</v>
      </c>
      <c r="N35" s="22">
        <v>80280.4</v>
      </c>
      <c r="O35" s="43">
        <v>107029.5</v>
      </c>
      <c r="P35" s="20">
        <v>103957.8</v>
      </c>
      <c r="Q35" s="20">
        <f t="shared" si="2"/>
        <v>2.9547566416372684</v>
      </c>
      <c r="R35" s="10">
        <v>1</v>
      </c>
      <c r="S35" s="12">
        <v>15451</v>
      </c>
      <c r="T35" s="11">
        <v>13973</v>
      </c>
      <c r="U35" s="19">
        <f t="shared" si="5"/>
        <v>10.577542403206186</v>
      </c>
      <c r="V35" s="12">
        <v>43831</v>
      </c>
      <c r="W35" s="54">
        <v>59283</v>
      </c>
      <c r="X35" s="54">
        <v>52427</v>
      </c>
      <c r="Y35" s="20">
        <f t="shared" si="3"/>
        <v>13.077231197665329</v>
      </c>
    </row>
    <row r="36" spans="1:25" s="2" customFormat="1" ht="18" customHeight="1">
      <c r="A36" s="38" t="s">
        <v>26</v>
      </c>
      <c r="B36" s="9">
        <v>2</v>
      </c>
      <c r="C36" s="12">
        <v>451224</v>
      </c>
      <c r="D36" s="12">
        <v>386821</v>
      </c>
      <c r="E36" s="20">
        <f t="shared" si="15"/>
        <v>16.64930290754638</v>
      </c>
      <c r="F36" s="12">
        <v>1237176</v>
      </c>
      <c r="G36" s="59">
        <f t="shared" si="6"/>
        <v>1688400</v>
      </c>
      <c r="H36" s="54">
        <v>1495729</v>
      </c>
      <c r="I36" s="20">
        <f t="shared" si="1"/>
        <v>12.881411004266141</v>
      </c>
      <c r="J36" s="10">
        <v>2</v>
      </c>
      <c r="K36" s="22">
        <v>7438.824999999999</v>
      </c>
      <c r="L36" s="12">
        <v>7656.5</v>
      </c>
      <c r="M36" s="20">
        <f t="shared" si="4"/>
        <v>-2.8430092078626124</v>
      </c>
      <c r="N36" s="22">
        <v>17612.206</v>
      </c>
      <c r="O36" s="43">
        <v>25051.1</v>
      </c>
      <c r="P36" s="20">
        <v>27816.3</v>
      </c>
      <c r="Q36" s="20">
        <f t="shared" si="2"/>
        <v>-9.940933912849658</v>
      </c>
      <c r="R36" s="10">
        <v>2</v>
      </c>
      <c r="S36" s="12">
        <v>3558</v>
      </c>
      <c r="T36" s="11">
        <v>3160</v>
      </c>
      <c r="U36" s="19">
        <f t="shared" si="5"/>
        <v>12.59493670886076</v>
      </c>
      <c r="V36" s="12">
        <v>9868</v>
      </c>
      <c r="W36" s="54">
        <f aca="true" t="shared" si="16" ref="W36:W43">S36+V36</f>
        <v>13426</v>
      </c>
      <c r="X36" s="54">
        <v>12280</v>
      </c>
      <c r="Y36" s="20">
        <f t="shared" si="3"/>
        <v>9.33224755700326</v>
      </c>
    </row>
    <row r="37" spans="1:25" s="2" customFormat="1" ht="18" customHeight="1">
      <c r="A37" s="38" t="s">
        <v>27</v>
      </c>
      <c r="B37" s="9">
        <v>3</v>
      </c>
      <c r="C37" s="12">
        <v>148657</v>
      </c>
      <c r="D37" s="12">
        <v>151353</v>
      </c>
      <c r="E37" s="20">
        <f t="shared" si="15"/>
        <v>-1.7812663112062532</v>
      </c>
      <c r="F37" s="12">
        <v>466786</v>
      </c>
      <c r="G37" s="59">
        <f t="shared" si="6"/>
        <v>615443</v>
      </c>
      <c r="H37" s="54">
        <v>611913</v>
      </c>
      <c r="I37" s="20">
        <f t="shared" si="1"/>
        <v>0.5768793929856075</v>
      </c>
      <c r="J37" s="10">
        <v>4</v>
      </c>
      <c r="K37" s="22">
        <v>1092.4189999999999</v>
      </c>
      <c r="L37" s="12">
        <v>1690.4</v>
      </c>
      <c r="M37" s="20">
        <f t="shared" si="4"/>
        <v>-35.37511831519168</v>
      </c>
      <c r="N37" s="22">
        <v>4017.607</v>
      </c>
      <c r="O37" s="43">
        <f t="shared" si="7"/>
        <v>5110.026</v>
      </c>
      <c r="P37" s="20">
        <v>5364.4</v>
      </c>
      <c r="Q37" s="20">
        <f t="shared" si="2"/>
        <v>-4.741890985012298</v>
      </c>
      <c r="R37" s="10">
        <v>7</v>
      </c>
      <c r="S37" s="12">
        <v>1602</v>
      </c>
      <c r="T37" s="11">
        <v>3304</v>
      </c>
      <c r="U37" s="19">
        <f t="shared" si="5"/>
        <v>-51.51331719128329</v>
      </c>
      <c r="V37" s="12">
        <v>6766</v>
      </c>
      <c r="W37" s="54">
        <f t="shared" si="16"/>
        <v>8368</v>
      </c>
      <c r="X37" s="54">
        <v>8858</v>
      </c>
      <c r="Y37" s="20">
        <f t="shared" si="3"/>
        <v>-5.53172273650937</v>
      </c>
    </row>
    <row r="38" spans="1:25" s="47" customFormat="1" ht="18" customHeight="1">
      <c r="A38" s="37" t="s">
        <v>33</v>
      </c>
      <c r="B38" s="45">
        <v>4</v>
      </c>
      <c r="C38" s="5">
        <v>132241</v>
      </c>
      <c r="D38" s="11">
        <v>75296</v>
      </c>
      <c r="E38" s="40">
        <f>(C38/D38-1)*100</f>
        <v>75.6281874203145</v>
      </c>
      <c r="F38" s="5">
        <v>273610</v>
      </c>
      <c r="G38" s="59">
        <f>C38+F38</f>
        <v>405851</v>
      </c>
      <c r="H38" s="55">
        <v>273413</v>
      </c>
      <c r="I38" s="20">
        <f>(G38/H38-1)*100</f>
        <v>48.43880868868708</v>
      </c>
      <c r="J38" s="46">
        <v>5</v>
      </c>
      <c r="K38" s="42">
        <v>742.1350000000001</v>
      </c>
      <c r="L38" s="5">
        <v>689.3</v>
      </c>
      <c r="M38" s="40">
        <f>(K38/L38-1)*100</f>
        <v>7.665022486580608</v>
      </c>
      <c r="N38" s="42">
        <v>1495.2820000000002</v>
      </c>
      <c r="O38" s="43">
        <f>K38+N38</f>
        <v>2237.4170000000004</v>
      </c>
      <c r="P38" s="40">
        <v>2328.5</v>
      </c>
      <c r="Q38" s="20">
        <f>(O38/P38-1)*100</f>
        <v>-3.9116598668670677</v>
      </c>
      <c r="R38" s="46">
        <v>3</v>
      </c>
      <c r="S38" s="5">
        <v>3312</v>
      </c>
      <c r="T38" s="11">
        <v>2248</v>
      </c>
      <c r="U38" s="19">
        <f>(S38/T38-1)*100</f>
        <v>47.33096085409252</v>
      </c>
      <c r="V38" s="5">
        <v>8530</v>
      </c>
      <c r="W38" s="54">
        <f>S38+V38</f>
        <v>11842</v>
      </c>
      <c r="X38" s="55">
        <v>8167</v>
      </c>
      <c r="Y38" s="20">
        <f>(W38/X38-1)*100</f>
        <v>44.99816334027182</v>
      </c>
    </row>
    <row r="39" spans="1:25" s="2" customFormat="1" ht="18" customHeight="1">
      <c r="A39" s="38" t="s">
        <v>29</v>
      </c>
      <c r="B39" s="9">
        <v>5</v>
      </c>
      <c r="C39" s="12">
        <v>132229</v>
      </c>
      <c r="D39" s="12">
        <v>92546</v>
      </c>
      <c r="E39" s="20">
        <f>(C39/D39-1)*100</f>
        <v>42.879216821904784</v>
      </c>
      <c r="F39" s="12">
        <v>310744</v>
      </c>
      <c r="G39" s="59">
        <f>C39+F39</f>
        <v>442973</v>
      </c>
      <c r="H39" s="54">
        <v>372052</v>
      </c>
      <c r="I39" s="20">
        <f>(G39/H39-1)*100</f>
        <v>19.062120348768442</v>
      </c>
      <c r="J39" s="10">
        <v>3</v>
      </c>
      <c r="K39" s="22">
        <v>2478.989</v>
      </c>
      <c r="L39" s="12">
        <v>2813.8</v>
      </c>
      <c r="M39" s="20">
        <f>(K39/L39-1)*100</f>
        <v>-11.898891179188286</v>
      </c>
      <c r="N39" s="22">
        <v>6882.758</v>
      </c>
      <c r="O39" s="43">
        <f>K39+N39</f>
        <v>9361.747</v>
      </c>
      <c r="P39" s="20">
        <v>8730.9</v>
      </c>
      <c r="Q39" s="20">
        <f>(O39/P39-1)*100</f>
        <v>7.225452129791887</v>
      </c>
      <c r="R39" s="10">
        <v>6</v>
      </c>
      <c r="S39" s="12">
        <v>1604</v>
      </c>
      <c r="T39" s="11">
        <v>2732</v>
      </c>
      <c r="U39" s="19">
        <f>(S39/T39-1)*100</f>
        <v>-41.288433382137626</v>
      </c>
      <c r="V39" s="12">
        <v>5220</v>
      </c>
      <c r="W39" s="54">
        <f>S39+V39</f>
        <v>6824</v>
      </c>
      <c r="X39" s="54">
        <v>7882</v>
      </c>
      <c r="Y39" s="20">
        <f>(W39/X39-1)*100</f>
        <v>-13.422989089063686</v>
      </c>
    </row>
    <row r="40" spans="1:25" s="47" customFormat="1" ht="18" customHeight="1">
      <c r="A40" s="37" t="s">
        <v>28</v>
      </c>
      <c r="B40" s="45">
        <v>6</v>
      </c>
      <c r="C40" s="5">
        <v>125841</v>
      </c>
      <c r="D40" s="5">
        <v>116739</v>
      </c>
      <c r="E40" s="40">
        <f>(C40/D40-1)*100</f>
        <v>7.796880219977909</v>
      </c>
      <c r="F40" s="5">
        <v>355772</v>
      </c>
      <c r="G40" s="59">
        <f>C40+F40</f>
        <v>481613</v>
      </c>
      <c r="H40" s="55">
        <v>440722</v>
      </c>
      <c r="I40" s="20">
        <f>(G40/H40-1)*100</f>
        <v>9.278184433724658</v>
      </c>
      <c r="J40" s="46">
        <v>6</v>
      </c>
      <c r="K40" s="42">
        <v>689.4609999999999</v>
      </c>
      <c r="L40" s="5">
        <v>677.8</v>
      </c>
      <c r="M40" s="40">
        <f>(K40/L40-1)*100</f>
        <v>1.7204190026556487</v>
      </c>
      <c r="N40" s="42">
        <v>1814.12</v>
      </c>
      <c r="O40" s="43">
        <v>2503.5</v>
      </c>
      <c r="P40" s="40">
        <v>2127.9</v>
      </c>
      <c r="Q40" s="20">
        <f>(O40/P40-1)*100</f>
        <v>17.65120541378824</v>
      </c>
      <c r="R40" s="46">
        <v>4</v>
      </c>
      <c r="S40" s="5">
        <v>2684</v>
      </c>
      <c r="T40" s="11">
        <v>3386</v>
      </c>
      <c r="U40" s="43">
        <f>(S40/T40-1)*100</f>
        <v>-20.73242764323686</v>
      </c>
      <c r="V40" s="5">
        <v>8346</v>
      </c>
      <c r="W40" s="54">
        <f>S40+V40</f>
        <v>11030</v>
      </c>
      <c r="X40" s="55">
        <v>9818</v>
      </c>
      <c r="Y40" s="20">
        <f>(W40/X40-1)*100</f>
        <v>12.344673049500908</v>
      </c>
    </row>
    <row r="41" spans="1:25" s="47" customFormat="1" ht="18" customHeight="1">
      <c r="A41" s="37" t="s">
        <v>30</v>
      </c>
      <c r="B41" s="9">
        <v>7</v>
      </c>
      <c r="C41" s="5">
        <v>109785</v>
      </c>
      <c r="D41" s="11">
        <v>64040</v>
      </c>
      <c r="E41" s="40">
        <f>(C41/D41-1)*100</f>
        <v>71.43191755153029</v>
      </c>
      <c r="F41" s="5">
        <v>271797</v>
      </c>
      <c r="G41" s="59">
        <f t="shared" si="6"/>
        <v>381582</v>
      </c>
      <c r="H41" s="55">
        <v>209045</v>
      </c>
      <c r="I41" s="20">
        <f t="shared" si="1"/>
        <v>82.53581764691813</v>
      </c>
      <c r="J41" s="46">
        <v>8</v>
      </c>
      <c r="K41" s="42">
        <v>313.079</v>
      </c>
      <c r="L41" s="5">
        <v>177.2</v>
      </c>
      <c r="M41" s="40">
        <f>(K41/L41-1)*100</f>
        <v>76.681151241535</v>
      </c>
      <c r="N41" s="42">
        <v>929.6290000000001</v>
      </c>
      <c r="O41" s="43">
        <f t="shared" si="7"/>
        <v>1242.708</v>
      </c>
      <c r="P41" s="40">
        <v>598.5</v>
      </c>
      <c r="Q41" s="20">
        <f t="shared" si="2"/>
        <v>107.63709273182957</v>
      </c>
      <c r="R41" s="46">
        <v>8</v>
      </c>
      <c r="S41" s="5">
        <v>1056</v>
      </c>
      <c r="T41" s="11">
        <v>628</v>
      </c>
      <c r="U41" s="43">
        <f>(S41/T41-1)*100</f>
        <v>68.15286624203823</v>
      </c>
      <c r="V41" s="5">
        <v>2860</v>
      </c>
      <c r="W41" s="54">
        <f t="shared" si="16"/>
        <v>3916</v>
      </c>
      <c r="X41" s="55">
        <v>2152</v>
      </c>
      <c r="Y41" s="20">
        <f t="shared" si="3"/>
        <v>81.97026022304831</v>
      </c>
    </row>
    <row r="42" spans="1:25" s="2" customFormat="1" ht="18" customHeight="1">
      <c r="A42" s="38" t="s">
        <v>32</v>
      </c>
      <c r="B42" s="9">
        <v>8</v>
      </c>
      <c r="C42" s="12">
        <v>71698</v>
      </c>
      <c r="D42" s="11">
        <v>45545</v>
      </c>
      <c r="E42" s="20">
        <f>(C42/D42-1)*100</f>
        <v>57.422329564167306</v>
      </c>
      <c r="F42" s="12">
        <v>148064</v>
      </c>
      <c r="G42" s="59">
        <f>C42+F42</f>
        <v>219762</v>
      </c>
      <c r="H42" s="54">
        <v>162349</v>
      </c>
      <c r="I42" s="20">
        <f>(G42/H42-1)*100</f>
        <v>35.36393818255732</v>
      </c>
      <c r="J42" s="10">
        <v>7</v>
      </c>
      <c r="K42" s="22">
        <v>385.207</v>
      </c>
      <c r="L42" s="12">
        <v>336.5</v>
      </c>
      <c r="M42" s="20">
        <f>(K42/L42-1)*100</f>
        <v>14.474591381872216</v>
      </c>
      <c r="N42" s="22">
        <v>996.799</v>
      </c>
      <c r="O42" s="43">
        <f>K42+N42</f>
        <v>1382.0059999999999</v>
      </c>
      <c r="P42" s="20">
        <v>1325.2</v>
      </c>
      <c r="Q42" s="20">
        <f>(O42/P42-1)*100</f>
        <v>4.28659824932085</v>
      </c>
      <c r="R42" s="10">
        <v>5</v>
      </c>
      <c r="S42" s="12">
        <v>1843</v>
      </c>
      <c r="T42" s="11">
        <v>563</v>
      </c>
      <c r="U42" s="19">
        <f>(S42/T42-1)*100</f>
        <v>227.35346358792182</v>
      </c>
      <c r="V42" s="12">
        <v>1710</v>
      </c>
      <c r="W42" s="54">
        <f>S42+V42</f>
        <v>3553</v>
      </c>
      <c r="X42" s="54">
        <v>3093</v>
      </c>
      <c r="Y42" s="20">
        <f>(W42/X42-1)*100</f>
        <v>14.872292272874233</v>
      </c>
    </row>
    <row r="43" spans="1:25" s="2" customFormat="1" ht="18" customHeight="1">
      <c r="A43" s="38" t="s">
        <v>31</v>
      </c>
      <c r="B43" s="45">
        <v>9</v>
      </c>
      <c r="C43" s="12">
        <v>67656</v>
      </c>
      <c r="D43" s="11">
        <v>53711</v>
      </c>
      <c r="E43" s="20">
        <f t="shared" si="15"/>
        <v>25.963024333935316</v>
      </c>
      <c r="F43" s="12">
        <v>189784</v>
      </c>
      <c r="G43" s="59">
        <f t="shared" si="6"/>
        <v>257440</v>
      </c>
      <c r="H43" s="54">
        <v>235746</v>
      </c>
      <c r="I43" s="20">
        <f t="shared" si="1"/>
        <v>9.202277026969696</v>
      </c>
      <c r="J43" s="10">
        <v>9</v>
      </c>
      <c r="K43" s="22">
        <v>97.32400000000001</v>
      </c>
      <c r="L43" s="12">
        <v>135.3</v>
      </c>
      <c r="M43" s="20">
        <f t="shared" si="4"/>
        <v>-28.067997043606795</v>
      </c>
      <c r="N43" s="22">
        <v>295.08</v>
      </c>
      <c r="O43" s="43">
        <f t="shared" si="7"/>
        <v>392.404</v>
      </c>
      <c r="P43" s="20">
        <v>509.6</v>
      </c>
      <c r="Q43" s="20">
        <f t="shared" si="2"/>
        <v>-22.99764521193093</v>
      </c>
      <c r="R43" s="10">
        <v>9</v>
      </c>
      <c r="S43" s="12">
        <v>726</v>
      </c>
      <c r="T43" s="11">
        <v>588</v>
      </c>
      <c r="U43" s="19">
        <f t="shared" si="5"/>
        <v>23.469387755102034</v>
      </c>
      <c r="V43" s="12">
        <v>2084</v>
      </c>
      <c r="W43" s="54">
        <f t="shared" si="16"/>
        <v>2810</v>
      </c>
      <c r="X43" s="54">
        <v>2672</v>
      </c>
      <c r="Y43" s="20">
        <f t="shared" si="3"/>
        <v>5.164670658682624</v>
      </c>
    </row>
    <row r="44" spans="1:25" ht="18" customHeight="1">
      <c r="A44" s="6" t="s">
        <v>53</v>
      </c>
      <c r="B44" s="29"/>
      <c r="C44" s="16">
        <f>SUM(C45:C50)</f>
        <v>866152</v>
      </c>
      <c r="D44" s="16">
        <f>SUM(D45:D50)</f>
        <v>820181</v>
      </c>
      <c r="E44" s="24">
        <f aca="true" t="shared" si="17" ref="E44:E56">(C44/D44-1)*100</f>
        <v>5.60498231487927</v>
      </c>
      <c r="F44" s="16">
        <f>SUM(F45:F50)</f>
        <v>2559413</v>
      </c>
      <c r="G44" s="60">
        <f>SUM(G45:G50)</f>
        <v>3425565</v>
      </c>
      <c r="H44" s="16">
        <f>SUM(H45:H50)</f>
        <v>3299691</v>
      </c>
      <c r="I44" s="14">
        <f t="shared" si="1"/>
        <v>3.814720832950713</v>
      </c>
      <c r="J44" s="25"/>
      <c r="K44" s="14">
        <f>SUM(K45:K50)</f>
        <v>4850.849</v>
      </c>
      <c r="L44" s="16">
        <f>SUM(L45:L50)</f>
        <v>5281.6</v>
      </c>
      <c r="M44" s="14">
        <f t="shared" si="4"/>
        <v>-8.155691457134207</v>
      </c>
      <c r="N44" s="16">
        <f>SUM(N45:N50)</f>
        <v>14723.439999999999</v>
      </c>
      <c r="O44" s="14">
        <f>SUM(O45:O50)</f>
        <v>19574.289</v>
      </c>
      <c r="P44" s="16">
        <f>SUM(P45:P50)</f>
        <v>19401.5</v>
      </c>
      <c r="Q44" s="14">
        <f t="shared" si="2"/>
        <v>0.890596087931339</v>
      </c>
      <c r="R44" s="25"/>
      <c r="S44" s="16">
        <f>SUM(S45:S50)</f>
        <v>8622</v>
      </c>
      <c r="T44" s="16">
        <f>SUM(T45:T50)</f>
        <v>7795</v>
      </c>
      <c r="U44" s="24">
        <f t="shared" si="5"/>
        <v>10.609364977549717</v>
      </c>
      <c r="V44" s="16">
        <f>SUM(V45:V50)</f>
        <v>24572</v>
      </c>
      <c r="W44" s="16">
        <f>SUM(W45:W50)</f>
        <v>33194</v>
      </c>
      <c r="X44" s="16">
        <f>SUM(X45:X50)</f>
        <v>31920</v>
      </c>
      <c r="Y44" s="14">
        <f t="shared" si="3"/>
        <v>3.9912280701754455</v>
      </c>
    </row>
    <row r="45" spans="1:25" ht="18" customHeight="1">
      <c r="A45" s="30" t="s">
        <v>14</v>
      </c>
      <c r="B45" s="31">
        <v>1</v>
      </c>
      <c r="C45" s="12">
        <v>642150</v>
      </c>
      <c r="D45" s="12">
        <v>618751</v>
      </c>
      <c r="E45" s="20">
        <f t="shared" si="17"/>
        <v>3.7816504538982665</v>
      </c>
      <c r="F45" s="12">
        <v>1942400</v>
      </c>
      <c r="G45" s="59">
        <f t="shared" si="6"/>
        <v>2584550</v>
      </c>
      <c r="H45" s="56">
        <v>2548383</v>
      </c>
      <c r="I45" s="20">
        <f t="shared" si="1"/>
        <v>1.41921367392579</v>
      </c>
      <c r="J45" s="21">
        <v>1</v>
      </c>
      <c r="K45" s="22">
        <v>3898.0340000000006</v>
      </c>
      <c r="L45" s="12">
        <v>4274.3</v>
      </c>
      <c r="M45" s="20">
        <f t="shared" si="4"/>
        <v>-8.802985284140085</v>
      </c>
      <c r="N45" s="22">
        <v>11944.445</v>
      </c>
      <c r="O45" s="43">
        <f t="shared" si="7"/>
        <v>15842.479</v>
      </c>
      <c r="P45" s="20">
        <v>15665.1</v>
      </c>
      <c r="Q45" s="20">
        <f t="shared" si="2"/>
        <v>1.1323196149402026</v>
      </c>
      <c r="R45" s="21">
        <v>1</v>
      </c>
      <c r="S45" s="12">
        <v>5441</v>
      </c>
      <c r="T45" s="11">
        <v>5547</v>
      </c>
      <c r="U45" s="19">
        <f t="shared" si="5"/>
        <v>-1.9109428519920701</v>
      </c>
      <c r="V45" s="12">
        <v>16884</v>
      </c>
      <c r="W45" s="54">
        <f aca="true" t="shared" si="18" ref="W45:W50">S45+V45</f>
        <v>22325</v>
      </c>
      <c r="X45" s="56">
        <v>23784</v>
      </c>
      <c r="Y45" s="20">
        <f t="shared" si="3"/>
        <v>-6.134376051126811</v>
      </c>
    </row>
    <row r="46" spans="1:25" ht="18" customHeight="1">
      <c r="A46" s="30" t="s">
        <v>15</v>
      </c>
      <c r="B46" s="31">
        <v>2</v>
      </c>
      <c r="C46" s="12">
        <v>91026</v>
      </c>
      <c r="D46" s="12">
        <v>81798</v>
      </c>
      <c r="E46" s="20">
        <f t="shared" si="17"/>
        <v>11.281449424191292</v>
      </c>
      <c r="F46" s="12">
        <v>266968</v>
      </c>
      <c r="G46" s="59">
        <f t="shared" si="6"/>
        <v>357994</v>
      </c>
      <c r="H46" s="56">
        <v>285459</v>
      </c>
      <c r="I46" s="20">
        <f t="shared" si="1"/>
        <v>25.409953793714692</v>
      </c>
      <c r="J46" s="21">
        <v>2</v>
      </c>
      <c r="K46" s="22">
        <v>544.307</v>
      </c>
      <c r="L46" s="12">
        <v>543.6</v>
      </c>
      <c r="M46" s="20">
        <f t="shared" si="4"/>
        <v>0.1300588668138314</v>
      </c>
      <c r="N46" s="22">
        <v>1618.9450000000002</v>
      </c>
      <c r="O46" s="43">
        <f t="shared" si="7"/>
        <v>2163.2520000000004</v>
      </c>
      <c r="P46" s="20">
        <v>1766.1</v>
      </c>
      <c r="Q46" s="20">
        <f t="shared" si="2"/>
        <v>22.487514863258063</v>
      </c>
      <c r="R46" s="21">
        <v>2</v>
      </c>
      <c r="S46" s="12">
        <v>1897</v>
      </c>
      <c r="T46" s="11">
        <v>1088</v>
      </c>
      <c r="U46" s="19">
        <f t="shared" si="5"/>
        <v>74.35661764705883</v>
      </c>
      <c r="V46" s="12">
        <v>4054</v>
      </c>
      <c r="W46" s="54">
        <f t="shared" si="18"/>
        <v>5951</v>
      </c>
      <c r="X46" s="56">
        <v>3178</v>
      </c>
      <c r="Y46" s="20">
        <f t="shared" si="3"/>
        <v>87.25613593455004</v>
      </c>
    </row>
    <row r="47" spans="1:25" s="44" customFormat="1" ht="18" customHeight="1">
      <c r="A47" s="36" t="s">
        <v>16</v>
      </c>
      <c r="B47" s="31">
        <v>3</v>
      </c>
      <c r="C47" s="5">
        <v>47041</v>
      </c>
      <c r="D47" s="5">
        <v>44169</v>
      </c>
      <c r="E47" s="40">
        <f>(C47/D47-1)*100</f>
        <v>6.502297991804196</v>
      </c>
      <c r="F47" s="5">
        <v>121374</v>
      </c>
      <c r="G47" s="59">
        <f>C47+F47</f>
        <v>168415</v>
      </c>
      <c r="H47" s="57">
        <v>166020</v>
      </c>
      <c r="I47" s="20">
        <f>(G47/H47-1)*100</f>
        <v>1.4425972774364526</v>
      </c>
      <c r="J47" s="41">
        <v>3</v>
      </c>
      <c r="K47" s="42">
        <v>260.443</v>
      </c>
      <c r="L47" s="5">
        <v>248.9</v>
      </c>
      <c r="M47" s="40">
        <f>(K47/L47-1)*100</f>
        <v>4.637605464041772</v>
      </c>
      <c r="N47" s="42">
        <v>735.373</v>
      </c>
      <c r="O47" s="43">
        <f>K47+N47</f>
        <v>995.816</v>
      </c>
      <c r="P47" s="40">
        <v>1079.5</v>
      </c>
      <c r="Q47" s="20">
        <f>(O47/P47-1)*100</f>
        <v>-7.752107457156088</v>
      </c>
      <c r="R47" s="41">
        <v>3</v>
      </c>
      <c r="S47" s="5">
        <v>504</v>
      </c>
      <c r="T47" s="11">
        <v>484</v>
      </c>
      <c r="U47" s="43">
        <f>(S47/T47-1)*100</f>
        <v>4.132231404958686</v>
      </c>
      <c r="V47" s="5">
        <v>1448</v>
      </c>
      <c r="W47" s="54">
        <f>S47+V47</f>
        <v>1952</v>
      </c>
      <c r="X47" s="57">
        <v>1900</v>
      </c>
      <c r="Y47" s="20">
        <f>(W47/X47-1)*100</f>
        <v>2.7368421052631486</v>
      </c>
    </row>
    <row r="48" spans="1:25" ht="18" customHeight="1">
      <c r="A48" s="30" t="s">
        <v>17</v>
      </c>
      <c r="B48" s="31">
        <v>4</v>
      </c>
      <c r="C48" s="12">
        <v>44301</v>
      </c>
      <c r="D48" s="12">
        <v>41844</v>
      </c>
      <c r="E48" s="20">
        <f>(C48/D48-1)*100</f>
        <v>5.871809578434184</v>
      </c>
      <c r="F48" s="12">
        <v>120885</v>
      </c>
      <c r="G48" s="59">
        <f>C48+F48</f>
        <v>165186</v>
      </c>
      <c r="H48" s="56">
        <v>158369</v>
      </c>
      <c r="I48" s="20">
        <f>(G48/H48-1)*100</f>
        <v>4.304504038037749</v>
      </c>
      <c r="J48" s="21">
        <v>4</v>
      </c>
      <c r="K48" s="22">
        <v>126.254</v>
      </c>
      <c r="L48" s="12">
        <v>201.7</v>
      </c>
      <c r="M48" s="20">
        <f>(K48/L48-1)*100</f>
        <v>-37.40505701536936</v>
      </c>
      <c r="N48" s="22">
        <v>363.34000000000003</v>
      </c>
      <c r="O48" s="43">
        <f>K48+N48</f>
        <v>489.59400000000005</v>
      </c>
      <c r="P48" s="20">
        <v>720.8</v>
      </c>
      <c r="Q48" s="20">
        <f>(O48/P48-1)*100</f>
        <v>-32.07630410654827</v>
      </c>
      <c r="R48" s="21">
        <v>5</v>
      </c>
      <c r="S48" s="12">
        <v>362</v>
      </c>
      <c r="T48" s="11">
        <v>328</v>
      </c>
      <c r="U48" s="19">
        <f>(S48/T48-1)*100</f>
        <v>10.365853658536594</v>
      </c>
      <c r="V48" s="12">
        <v>972</v>
      </c>
      <c r="W48" s="54">
        <f>S48+V48</f>
        <v>1334</v>
      </c>
      <c r="X48" s="56">
        <v>1312</v>
      </c>
      <c r="Y48" s="20">
        <f>(W48/X48-1)*100</f>
        <v>1.67682926829269</v>
      </c>
    </row>
    <row r="49" spans="1:25" ht="18" customHeight="1">
      <c r="A49" s="30" t="s">
        <v>18</v>
      </c>
      <c r="B49" s="31">
        <v>5</v>
      </c>
      <c r="C49" s="12">
        <v>41634</v>
      </c>
      <c r="D49" s="12">
        <v>33619</v>
      </c>
      <c r="E49" s="20">
        <f t="shared" si="17"/>
        <v>23.840685326749743</v>
      </c>
      <c r="F49" s="12">
        <v>107786</v>
      </c>
      <c r="G49" s="59">
        <f t="shared" si="6"/>
        <v>149420</v>
      </c>
      <c r="H49" s="56">
        <v>115500</v>
      </c>
      <c r="I49" s="20">
        <f t="shared" si="1"/>
        <v>29.367965367965375</v>
      </c>
      <c r="J49" s="21">
        <v>5</v>
      </c>
      <c r="K49" s="22">
        <v>21.811</v>
      </c>
      <c r="L49" s="12">
        <v>13.1</v>
      </c>
      <c r="M49" s="20">
        <f t="shared" si="4"/>
        <v>66.49618320610688</v>
      </c>
      <c r="N49" s="22">
        <v>61.337</v>
      </c>
      <c r="O49" s="43">
        <f t="shared" si="7"/>
        <v>83.148</v>
      </c>
      <c r="P49" s="20">
        <v>58.3</v>
      </c>
      <c r="Q49" s="20">
        <f t="shared" si="2"/>
        <v>42.620926243567745</v>
      </c>
      <c r="R49" s="21">
        <v>4</v>
      </c>
      <c r="S49" s="12">
        <v>418</v>
      </c>
      <c r="T49" s="11">
        <v>348</v>
      </c>
      <c r="U49" s="19">
        <f t="shared" si="5"/>
        <v>20.114942528735625</v>
      </c>
      <c r="V49" s="12">
        <v>1214</v>
      </c>
      <c r="W49" s="54">
        <f t="shared" si="18"/>
        <v>1632</v>
      </c>
      <c r="X49" s="56">
        <v>1330</v>
      </c>
      <c r="Y49" s="20">
        <f t="shared" si="3"/>
        <v>22.70676691729323</v>
      </c>
    </row>
    <row r="50" spans="1:25" ht="18" customHeight="1">
      <c r="A50" s="30" t="s">
        <v>19</v>
      </c>
      <c r="B50" s="31">
        <v>6</v>
      </c>
      <c r="C50" s="12">
        <v>0</v>
      </c>
      <c r="D50" s="12"/>
      <c r="E50" s="20"/>
      <c r="F50" s="12">
        <v>0</v>
      </c>
      <c r="G50" s="59">
        <f t="shared" si="6"/>
        <v>0</v>
      </c>
      <c r="H50" s="58">
        <v>25960</v>
      </c>
      <c r="I50" s="20"/>
      <c r="J50" s="21">
        <v>6</v>
      </c>
      <c r="K50" s="22">
        <v>0</v>
      </c>
      <c r="L50" s="12"/>
      <c r="M50" s="20"/>
      <c r="N50" s="22">
        <v>0</v>
      </c>
      <c r="O50" s="43">
        <f t="shared" si="7"/>
        <v>0</v>
      </c>
      <c r="P50" s="21">
        <v>111.7</v>
      </c>
      <c r="Q50" s="20"/>
      <c r="R50" s="21">
        <v>6</v>
      </c>
      <c r="S50" s="12">
        <v>0</v>
      </c>
      <c r="T50" s="11"/>
      <c r="U50" s="19"/>
      <c r="V50" s="12">
        <v>0</v>
      </c>
      <c r="W50" s="54">
        <f t="shared" si="18"/>
        <v>0</v>
      </c>
      <c r="X50" s="58">
        <v>416</v>
      </c>
      <c r="Y50" s="20"/>
    </row>
    <row r="51" spans="1:25" ht="18" customHeight="1">
      <c r="A51" s="6" t="s">
        <v>54</v>
      </c>
      <c r="B51" s="29"/>
      <c r="C51" s="16">
        <f>SUM(C52:C56)</f>
        <v>722659</v>
      </c>
      <c r="D51" s="16">
        <f>SUM(D52:D56)</f>
        <v>708421</v>
      </c>
      <c r="E51" s="24">
        <f t="shared" si="17"/>
        <v>2.0098218432260007</v>
      </c>
      <c r="F51" s="16">
        <f>SUM(F52:F56)</f>
        <v>2127658</v>
      </c>
      <c r="G51" s="60">
        <f>SUM(G52:G56)</f>
        <v>2850317</v>
      </c>
      <c r="H51" s="16">
        <f>SUM(H52:H56)</f>
        <v>2572975</v>
      </c>
      <c r="I51" s="14">
        <f t="shared" si="1"/>
        <v>10.77903982743711</v>
      </c>
      <c r="J51" s="25"/>
      <c r="K51" s="18">
        <f>SUM(K52:K56)</f>
        <v>4802.3189999999995</v>
      </c>
      <c r="L51" s="14">
        <f>SUM(L52:L56)</f>
        <v>4299.7</v>
      </c>
      <c r="M51" s="14">
        <f t="shared" si="4"/>
        <v>11.689629509035516</v>
      </c>
      <c r="N51" s="18">
        <f>SUM(N52:N56)</f>
        <v>14963.585999999998</v>
      </c>
      <c r="O51" s="18">
        <f>SUM(O52:O56)</f>
        <v>19765.905</v>
      </c>
      <c r="P51" s="18">
        <f>SUM(P52:P56)</f>
        <v>18284.599999999995</v>
      </c>
      <c r="Q51" s="14">
        <f t="shared" si="2"/>
        <v>8.101380396617941</v>
      </c>
      <c r="R51" s="25"/>
      <c r="S51" s="16">
        <f>SUM(S52:S56)</f>
        <v>6473</v>
      </c>
      <c r="T51" s="16">
        <f>SUM(T52:T56)</f>
        <v>6367</v>
      </c>
      <c r="U51" s="24">
        <f t="shared" si="5"/>
        <v>1.6648343018690115</v>
      </c>
      <c r="V51" s="16">
        <f>SUM(V52:V56)</f>
        <v>20060</v>
      </c>
      <c r="W51" s="16">
        <f>SUM(W52:W56)</f>
        <v>26533</v>
      </c>
      <c r="X51" s="16">
        <f>SUM(X52:X56)</f>
        <v>23054</v>
      </c>
      <c r="Y51" s="14">
        <f t="shared" si="3"/>
        <v>15.090656719007555</v>
      </c>
    </row>
    <row r="52" spans="1:25" ht="18" customHeight="1">
      <c r="A52" s="30" t="s">
        <v>34</v>
      </c>
      <c r="B52" s="31">
        <v>1</v>
      </c>
      <c r="C52" s="12">
        <v>572940</v>
      </c>
      <c r="D52" s="11">
        <v>580793</v>
      </c>
      <c r="E52" s="20">
        <f t="shared" si="17"/>
        <v>-1.3521168471383072</v>
      </c>
      <c r="F52" s="12">
        <v>1742498</v>
      </c>
      <c r="G52" s="59">
        <f t="shared" si="6"/>
        <v>2315438</v>
      </c>
      <c r="H52" s="54">
        <v>2145425</v>
      </c>
      <c r="I52" s="20">
        <f t="shared" si="1"/>
        <v>7.924443874756748</v>
      </c>
      <c r="J52" s="21">
        <v>1</v>
      </c>
      <c r="K52" s="22">
        <v>4413.578999999999</v>
      </c>
      <c r="L52" s="12">
        <v>4018.3</v>
      </c>
      <c r="M52" s="20">
        <f>(K52/L52-1)*100</f>
        <v>9.836970858323134</v>
      </c>
      <c r="N52" s="22">
        <v>14052.081999999999</v>
      </c>
      <c r="O52" s="43">
        <f t="shared" si="7"/>
        <v>18465.660999999996</v>
      </c>
      <c r="P52" s="20">
        <v>17228.8</v>
      </c>
      <c r="Q52" s="20">
        <f t="shared" si="2"/>
        <v>7.179031621470999</v>
      </c>
      <c r="R52" s="21">
        <v>1</v>
      </c>
      <c r="S52" s="12">
        <v>4912</v>
      </c>
      <c r="T52" s="11">
        <v>4957</v>
      </c>
      <c r="U52" s="19">
        <f t="shared" si="5"/>
        <v>-0.9078071414161837</v>
      </c>
      <c r="V52" s="12">
        <v>15275</v>
      </c>
      <c r="W52" s="54">
        <f>S52+V52</f>
        <v>20187</v>
      </c>
      <c r="X52" s="54">
        <v>18178</v>
      </c>
      <c r="Y52" s="20">
        <f t="shared" si="3"/>
        <v>11.0518208823853</v>
      </c>
    </row>
    <row r="53" spans="1:25" ht="18" customHeight="1">
      <c r="A53" s="30" t="s">
        <v>35</v>
      </c>
      <c r="B53" s="31">
        <v>2</v>
      </c>
      <c r="C53" s="12">
        <v>59583</v>
      </c>
      <c r="D53" s="11">
        <v>56156</v>
      </c>
      <c r="E53" s="20">
        <f t="shared" si="17"/>
        <v>6.102642638364553</v>
      </c>
      <c r="F53" s="12">
        <v>124426</v>
      </c>
      <c r="G53" s="59">
        <f>C53+F53</f>
        <v>184009</v>
      </c>
      <c r="H53" s="54">
        <v>170628</v>
      </c>
      <c r="I53" s="20">
        <f>(G53/H53-1)*100</f>
        <v>7.842206437395971</v>
      </c>
      <c r="J53" s="21">
        <v>2</v>
      </c>
      <c r="K53" s="22">
        <v>190.312</v>
      </c>
      <c r="L53" s="12">
        <v>219</v>
      </c>
      <c r="M53" s="20">
        <f>(K53/L53-1)*100</f>
        <v>-13.099543378995426</v>
      </c>
      <c r="N53" s="22">
        <v>424.193</v>
      </c>
      <c r="O53" s="43">
        <f>K53+N53</f>
        <v>614.505</v>
      </c>
      <c r="P53" s="20">
        <v>753.6</v>
      </c>
      <c r="Q53" s="20">
        <f>(O53/P53-1)*100</f>
        <v>-18.457404458598724</v>
      </c>
      <c r="R53" s="21">
        <v>2</v>
      </c>
      <c r="S53" s="21">
        <v>613</v>
      </c>
      <c r="T53" s="11">
        <v>536</v>
      </c>
      <c r="U53" s="19">
        <f>(S53/T53-1)*100</f>
        <v>14.365671641791057</v>
      </c>
      <c r="V53" s="21">
        <v>1463</v>
      </c>
      <c r="W53" s="54">
        <f>S53+V53</f>
        <v>2076</v>
      </c>
      <c r="X53" s="54">
        <v>1838</v>
      </c>
      <c r="Y53" s="20">
        <f>(W53/X53-1)*100</f>
        <v>12.94885745375407</v>
      </c>
    </row>
    <row r="54" spans="1:25" ht="18" customHeight="1">
      <c r="A54" s="30" t="s">
        <v>36</v>
      </c>
      <c r="B54" s="31">
        <v>3</v>
      </c>
      <c r="C54" s="12">
        <v>36623</v>
      </c>
      <c r="D54" s="11">
        <v>35933</v>
      </c>
      <c r="E54" s="20">
        <f t="shared" si="17"/>
        <v>1.9202404474995216</v>
      </c>
      <c r="F54" s="12">
        <v>118785</v>
      </c>
      <c r="G54" s="59">
        <f t="shared" si="6"/>
        <v>155408</v>
      </c>
      <c r="H54" s="54">
        <v>136266</v>
      </c>
      <c r="I54" s="20">
        <f t="shared" si="1"/>
        <v>14.047524694347825</v>
      </c>
      <c r="J54" s="21">
        <v>4</v>
      </c>
      <c r="K54" s="22">
        <v>59.354</v>
      </c>
      <c r="L54" s="12">
        <v>49.5</v>
      </c>
      <c r="M54" s="20">
        <f>(K54/L54-1)*100</f>
        <v>19.907070707070694</v>
      </c>
      <c r="N54" s="22">
        <v>144.844</v>
      </c>
      <c r="O54" s="43">
        <f t="shared" si="7"/>
        <v>204.19799999999998</v>
      </c>
      <c r="P54" s="20">
        <v>218.8</v>
      </c>
      <c r="Q54" s="20">
        <f t="shared" si="2"/>
        <v>-6.673674588665457</v>
      </c>
      <c r="R54" s="21">
        <v>3</v>
      </c>
      <c r="S54" s="21">
        <v>338</v>
      </c>
      <c r="T54" s="11">
        <v>392</v>
      </c>
      <c r="U54" s="19">
        <f>(S54/T54-1)*100</f>
        <v>-13.77551020408163</v>
      </c>
      <c r="V54" s="21">
        <v>1536</v>
      </c>
      <c r="W54" s="54">
        <f>S54+V54</f>
        <v>1874</v>
      </c>
      <c r="X54" s="54">
        <v>1494</v>
      </c>
      <c r="Y54" s="20">
        <f t="shared" si="3"/>
        <v>25.435073627844716</v>
      </c>
    </row>
    <row r="55" spans="1:25" ht="18" customHeight="1">
      <c r="A55" s="73" t="s">
        <v>37</v>
      </c>
      <c r="B55" s="74">
        <v>4</v>
      </c>
      <c r="C55" s="75">
        <v>27134</v>
      </c>
      <c r="D55" s="76">
        <v>20162</v>
      </c>
      <c r="E55" s="77">
        <f>(C55/D55-1)*100</f>
        <v>34.57990278742189</v>
      </c>
      <c r="F55" s="75">
        <v>64660</v>
      </c>
      <c r="G55" s="78">
        <f>C55+F55</f>
        <v>91794</v>
      </c>
      <c r="H55" s="79">
        <v>74925</v>
      </c>
      <c r="I55" s="77">
        <f>(G55/H55-1)*100</f>
        <v>22.514514514514516</v>
      </c>
      <c r="J55" s="80">
        <v>5</v>
      </c>
      <c r="K55" s="81">
        <v>11.184999999999999</v>
      </c>
      <c r="L55" s="75">
        <v>0.7</v>
      </c>
      <c r="M55" s="77"/>
      <c r="N55" s="81">
        <v>22.019</v>
      </c>
      <c r="O55" s="82">
        <f>K55+N55</f>
        <v>33.20399999999999</v>
      </c>
      <c r="P55" s="77">
        <v>0.8</v>
      </c>
      <c r="Q55" s="77"/>
      <c r="R55" s="80">
        <v>5</v>
      </c>
      <c r="S55" s="80">
        <v>294</v>
      </c>
      <c r="T55" s="76">
        <v>228</v>
      </c>
      <c r="U55" s="83">
        <f>(S55/T55-1)*100</f>
        <v>28.947368421052634</v>
      </c>
      <c r="V55" s="80">
        <v>798</v>
      </c>
      <c r="W55" s="79">
        <f>S55+V55</f>
        <v>1092</v>
      </c>
      <c r="X55" s="79">
        <v>918</v>
      </c>
      <c r="Y55" s="77">
        <f>(W55/X55-1)*100</f>
        <v>18.954248366013072</v>
      </c>
    </row>
    <row r="56" spans="1:25" s="44" customFormat="1" ht="18" customHeight="1">
      <c r="A56" s="84" t="s">
        <v>38</v>
      </c>
      <c r="B56" s="85">
        <v>5</v>
      </c>
      <c r="C56" s="11">
        <v>26379</v>
      </c>
      <c r="D56" s="11">
        <v>15377</v>
      </c>
      <c r="E56" s="86">
        <f t="shared" si="17"/>
        <v>71.54841646615075</v>
      </c>
      <c r="F56" s="11">
        <v>77289</v>
      </c>
      <c r="G56" s="87">
        <f t="shared" si="6"/>
        <v>103668</v>
      </c>
      <c r="H56" s="88">
        <v>45731</v>
      </c>
      <c r="I56" s="89">
        <f t="shared" si="1"/>
        <v>126.69086615206315</v>
      </c>
      <c r="J56" s="90">
        <v>3</v>
      </c>
      <c r="K56" s="91">
        <v>127.889</v>
      </c>
      <c r="L56" s="11">
        <v>12.2</v>
      </c>
      <c r="M56" s="89">
        <f>(K56/L56-1)*100</f>
        <v>948.2704918032788</v>
      </c>
      <c r="N56" s="91">
        <v>320.448</v>
      </c>
      <c r="O56" s="92">
        <f t="shared" si="7"/>
        <v>448.337</v>
      </c>
      <c r="P56" s="86">
        <v>82.6</v>
      </c>
      <c r="Q56" s="89">
        <f t="shared" si="2"/>
        <v>442.78087167070225</v>
      </c>
      <c r="R56" s="90">
        <v>4</v>
      </c>
      <c r="S56" s="90">
        <v>316</v>
      </c>
      <c r="T56" s="11">
        <v>254</v>
      </c>
      <c r="U56" s="92">
        <f t="shared" si="5"/>
        <v>24.409448818897637</v>
      </c>
      <c r="V56" s="90">
        <v>988</v>
      </c>
      <c r="W56" s="93">
        <f>S56+V56</f>
        <v>1304</v>
      </c>
      <c r="X56" s="88">
        <v>626</v>
      </c>
      <c r="Y56" s="89">
        <f t="shared" si="3"/>
        <v>108.30670926517571</v>
      </c>
    </row>
    <row r="57" spans="1:25" ht="14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51"/>
      <c r="W57" s="51"/>
      <c r="X57" s="51"/>
      <c r="Y57" s="51"/>
    </row>
  </sheetData>
  <sheetProtection/>
  <mergeCells count="30">
    <mergeCell ref="A1:Y1"/>
    <mergeCell ref="J2:Q2"/>
    <mergeCell ref="K3:K4"/>
    <mergeCell ref="M3:M4"/>
    <mergeCell ref="R2:Y2"/>
    <mergeCell ref="P3:P4"/>
    <mergeCell ref="Q3:Q4"/>
    <mergeCell ref="V3:V4"/>
    <mergeCell ref="W3:W4"/>
    <mergeCell ref="X3:X4"/>
    <mergeCell ref="Y3:Y4"/>
    <mergeCell ref="A57:U57"/>
    <mergeCell ref="A3:A4"/>
    <mergeCell ref="B3:B4"/>
    <mergeCell ref="C3:C4"/>
    <mergeCell ref="D3:D4"/>
    <mergeCell ref="R3:R4"/>
    <mergeCell ref="F3:F4"/>
    <mergeCell ref="G3:G4"/>
    <mergeCell ref="H3:H4"/>
    <mergeCell ref="B2:I2"/>
    <mergeCell ref="N3:N4"/>
    <mergeCell ref="O3:O4"/>
    <mergeCell ref="I3:I4"/>
    <mergeCell ref="U3:U4"/>
    <mergeCell ref="L3:L4"/>
    <mergeCell ref="E3:E4"/>
    <mergeCell ref="S3:S4"/>
    <mergeCell ref="T3:T4"/>
    <mergeCell ref="J3:J4"/>
  </mergeCells>
  <printOptions/>
  <pageMargins left="0.7874015748031497" right="0.5118110236220472" top="0.4330708661417323" bottom="0.35433070866141736" header="0.5118110236220472" footer="0.5118110236220472"/>
  <pageSetup horizontalDpi="600" verticalDpi="600" orientation="portrait" paperSize="9" scale="70" r:id="rId1"/>
  <ignoredErrors>
    <ignoredError sqref="C9:D9 C44:D44 L44 T9 S34 S44:T44 K6 K9" formulaRange="1"/>
    <ignoredError sqref="U5:U6 U9 E17 M17 U17 U44 U51 U34 U24 E5" formula="1"/>
    <ignoredError sqref="E24 E9 E6 E34 E44 E51 M8:M9 M34 M5:M6 M44 M51 M24" evalError="1" formula="1"/>
    <ignoredError sqref="E7:E8 E25 M7 M25 E45:E46 E49 E35:E37 E43 M41 M49 M45:M46 M10:M13 E10:E13 E16 M16 M52 E52 M35:M37 M4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SKW</cp:lastModifiedBy>
  <cp:lastPrinted>2016-05-16T02:12:12Z</cp:lastPrinted>
  <dcterms:created xsi:type="dcterms:W3CDTF">2015-09-17T08:33:13Z</dcterms:created>
  <dcterms:modified xsi:type="dcterms:W3CDTF">2016-05-16T02:17:20Z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