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'Sheet1'!$A$1:$Y$57</definedName>
  </definedNames>
  <calcPr fullCalcOnLoad="1"/>
</workbook>
</file>

<file path=xl/sharedStrings.xml><?xml version="1.0" encoding="utf-8"?>
<sst xmlns="http://schemas.openxmlformats.org/spreadsheetml/2006/main" count="81" uniqueCount="65">
  <si>
    <t>华东民航机场8月份业务量（分省排序）</t>
  </si>
  <si>
    <t>旅客吞吐量（人）</t>
  </si>
  <si>
    <t>货邮吞吐量（吨）</t>
  </si>
  <si>
    <t>起降架次（次）</t>
  </si>
  <si>
    <t>机场</t>
  </si>
  <si>
    <t>名次</t>
  </si>
  <si>
    <t>本期完成</t>
  </si>
  <si>
    <t>上年同期</t>
  </si>
  <si>
    <t>同比增长%</t>
  </si>
  <si>
    <t>1-7月</t>
  </si>
  <si>
    <t>本年累计</t>
  </si>
  <si>
    <t>上年累计</t>
  </si>
  <si>
    <t>累计同比%</t>
  </si>
  <si>
    <t>华东合计</t>
  </si>
  <si>
    <t>上海合计</t>
  </si>
  <si>
    <t>上海/浦东</t>
  </si>
  <si>
    <t>上海/虹桥</t>
  </si>
  <si>
    <t>浙江合计</t>
  </si>
  <si>
    <t>杭州/萧山</t>
  </si>
  <si>
    <t>温州/永强</t>
  </si>
  <si>
    <t>宁波/栎社</t>
  </si>
  <si>
    <t>义乌</t>
  </si>
  <si>
    <t>台州/路桥</t>
  </si>
  <si>
    <t>舟山/普陀山</t>
  </si>
  <si>
    <t>衢州</t>
  </si>
  <si>
    <t>山东合计</t>
  </si>
  <si>
    <t>青岛/流亭</t>
  </si>
  <si>
    <t>济南/遥墙</t>
  </si>
  <si>
    <t>烟台/莱山</t>
  </si>
  <si>
    <t>威海/大水泊</t>
  </si>
  <si>
    <t>临沂/沐埠岭</t>
  </si>
  <si>
    <t>济宁/曲阜</t>
  </si>
  <si>
    <t>潍坊</t>
  </si>
  <si>
    <t>日照</t>
  </si>
  <si>
    <t>东营</t>
  </si>
  <si>
    <t>福建合计</t>
  </si>
  <si>
    <t>厦门/高崎</t>
  </si>
  <si>
    <t>福州/长乐</t>
  </si>
  <si>
    <t>泉州/晋江</t>
  </si>
  <si>
    <t>武夷山</t>
  </si>
  <si>
    <t>连城/冠豸山</t>
  </si>
  <si>
    <t>三明/沙县</t>
  </si>
  <si>
    <t>江苏合计</t>
  </si>
  <si>
    <t>南京/禄口</t>
  </si>
  <si>
    <t>无锡/硕放</t>
  </si>
  <si>
    <t>常州/奔牛</t>
  </si>
  <si>
    <t>扬州泰州机场</t>
  </si>
  <si>
    <t>南通/兴东</t>
  </si>
  <si>
    <t>徐州/观音</t>
  </si>
  <si>
    <t>盐城/南洋</t>
  </si>
  <si>
    <t>连云港/白塔埠</t>
  </si>
  <si>
    <t>淮安/涟水</t>
  </si>
  <si>
    <t>江西合计</t>
  </si>
  <si>
    <t>南昌/昌北</t>
  </si>
  <si>
    <t>赣州/黄金</t>
  </si>
  <si>
    <t>景德镇/罗家</t>
  </si>
  <si>
    <t>井冈山</t>
  </si>
  <si>
    <t>宜春/明月山</t>
  </si>
  <si>
    <t>九江/庐山</t>
  </si>
  <si>
    <t>安徽合计</t>
  </si>
  <si>
    <t>合肥/新桥</t>
  </si>
  <si>
    <t>黄山/屯溪</t>
  </si>
  <si>
    <t>池州/九华山</t>
  </si>
  <si>
    <t>阜阳</t>
  </si>
  <si>
    <t>安庆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</si>
</sst>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_ "/>
    <numFmt numFmtId="179" formatCode="0.0_);[Red]\(0.0\)"/>
  </numFmts>
  <fonts count="57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color indexed="63"/>
      <name val="Arial Unicode MS"/>
      <family val="0"/>
    </font>
    <font>
      <sz val="10"/>
      <color indexed="63"/>
      <name val="Tahoma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63"/>
      <name val="Tahoma"/>
      <family val="2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color indexed="63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right" vertical="center" wrapText="1"/>
    </xf>
    <xf numFmtId="176" fontId="9" fillId="0" borderId="11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right" vertical="center" wrapText="1"/>
    </xf>
    <xf numFmtId="0" fontId="5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wrapText="1"/>
    </xf>
    <xf numFmtId="0" fontId="12" fillId="0" borderId="11" xfId="0" applyNumberFormat="1" applyFont="1" applyFill="1" applyBorder="1" applyAlignment="1">
      <alignment horizontal="right" vertical="center" wrapText="1"/>
    </xf>
    <xf numFmtId="0" fontId="12" fillId="0" borderId="16" xfId="0" applyNumberFormat="1" applyFont="1" applyFill="1" applyBorder="1" applyAlignment="1">
      <alignment horizontal="right" vertical="center" wrapText="1"/>
    </xf>
    <xf numFmtId="176" fontId="12" fillId="0" borderId="11" xfId="0" applyNumberFormat="1" applyFont="1" applyFill="1" applyBorder="1" applyAlignment="1">
      <alignment horizontal="right" vertical="center" wrapText="1"/>
    </xf>
    <xf numFmtId="177" fontId="12" fillId="0" borderId="11" xfId="0" applyNumberFormat="1" applyFont="1" applyFill="1" applyBorder="1" applyAlignment="1">
      <alignment horizontal="right" vertical="center" wrapText="1"/>
    </xf>
    <xf numFmtId="178" fontId="12" fillId="0" borderId="11" xfId="0" applyNumberFormat="1" applyFont="1" applyFill="1" applyBorder="1" applyAlignment="1">
      <alignment horizontal="right" vertical="center" wrapText="1"/>
    </xf>
    <xf numFmtId="0" fontId="5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176" fontId="12" fillId="0" borderId="11" xfId="0" applyNumberFormat="1" applyFont="1" applyBorder="1" applyAlignment="1">
      <alignment horizontal="right" vertical="center" wrapText="1"/>
    </xf>
    <xf numFmtId="0" fontId="12" fillId="0" borderId="11" xfId="0" applyNumberFormat="1" applyFont="1" applyBorder="1" applyAlignment="1">
      <alignment horizontal="right" vertical="center" wrapText="1"/>
    </xf>
    <xf numFmtId="178" fontId="12" fillId="0" borderId="11" xfId="0" applyNumberFormat="1" applyFont="1" applyBorder="1" applyAlignment="1">
      <alignment horizontal="right" vertical="center" wrapText="1"/>
    </xf>
    <xf numFmtId="0" fontId="54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center" wrapText="1"/>
    </xf>
    <xf numFmtId="177" fontId="9" fillId="0" borderId="11" xfId="0" applyNumberFormat="1" applyFont="1" applyFill="1" applyBorder="1" applyAlignment="1">
      <alignment horizontal="right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176" fontId="13" fillId="0" borderId="11" xfId="0" applyNumberFormat="1" applyFont="1" applyFill="1" applyBorder="1" applyAlignment="1">
      <alignment horizontal="right" vertical="center" wrapText="1"/>
    </xf>
    <xf numFmtId="178" fontId="13" fillId="0" borderId="11" xfId="0" applyNumberFormat="1" applyFont="1" applyFill="1" applyBorder="1" applyAlignment="1">
      <alignment horizontal="right" vertical="center" wrapText="1"/>
    </xf>
    <xf numFmtId="176" fontId="13" fillId="0" borderId="11" xfId="0" applyNumberFormat="1" applyFont="1" applyBorder="1" applyAlignment="1">
      <alignment horizontal="right" vertical="center" wrapText="1"/>
    </xf>
    <xf numFmtId="178" fontId="13" fillId="0" borderId="11" xfId="0" applyNumberFormat="1" applyFont="1" applyBorder="1" applyAlignment="1">
      <alignment horizontal="right" vertical="center" wrapText="1"/>
    </xf>
    <xf numFmtId="0" fontId="12" fillId="0" borderId="17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6" fillId="0" borderId="11" xfId="0" applyFont="1" applyFill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178" fontId="9" fillId="0" borderId="11" xfId="0" applyNumberFormat="1" applyFont="1" applyBorder="1" applyAlignment="1">
      <alignment horizontal="right" vertical="center" wrapText="1"/>
    </xf>
    <xf numFmtId="0" fontId="56" fillId="0" borderId="11" xfId="0" applyFont="1" applyBorder="1" applyAlignment="1">
      <alignment vertical="center"/>
    </xf>
    <xf numFmtId="0" fontId="15" fillId="0" borderId="11" xfId="0" applyFont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177" fontId="13" fillId="0" borderId="11" xfId="0" applyNumberFormat="1" applyFont="1" applyBorder="1" applyAlignment="1">
      <alignment horizontal="right" vertical="center" wrapText="1"/>
    </xf>
    <xf numFmtId="177" fontId="13" fillId="0" borderId="11" xfId="0" applyNumberFormat="1" applyFont="1" applyFill="1" applyBorder="1" applyAlignment="1">
      <alignment horizontal="right" vertical="center" wrapText="1"/>
    </xf>
    <xf numFmtId="177" fontId="12" fillId="0" borderId="11" xfId="0" applyNumberFormat="1" applyFont="1" applyBorder="1" applyAlignment="1">
      <alignment horizontal="right" vertical="center" wrapText="1"/>
    </xf>
    <xf numFmtId="0" fontId="5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right" vertical="center" wrapText="1"/>
    </xf>
    <xf numFmtId="0" fontId="12" fillId="0" borderId="18" xfId="0" applyNumberFormat="1" applyFont="1" applyFill="1" applyBorder="1" applyAlignment="1">
      <alignment horizontal="right" vertical="center" wrapText="1"/>
    </xf>
    <xf numFmtId="176" fontId="13" fillId="0" borderId="14" xfId="0" applyNumberFormat="1" applyFont="1" applyBorder="1" applyAlignment="1">
      <alignment horizontal="right" vertical="center" wrapText="1"/>
    </xf>
    <xf numFmtId="178" fontId="13" fillId="0" borderId="14" xfId="0" applyNumberFormat="1" applyFont="1" applyBorder="1" applyAlignment="1">
      <alignment horizontal="right" vertical="center" wrapText="1"/>
    </xf>
    <xf numFmtId="0" fontId="5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 wrapText="1"/>
    </xf>
    <xf numFmtId="176" fontId="13" fillId="0" borderId="16" xfId="0" applyNumberFormat="1" applyFont="1" applyFill="1" applyBorder="1" applyAlignment="1">
      <alignment horizontal="right" vertical="center" wrapText="1"/>
    </xf>
    <xf numFmtId="178" fontId="13" fillId="0" borderId="16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76" fontId="12" fillId="0" borderId="16" xfId="0" applyNumberFormat="1" applyFont="1" applyFill="1" applyBorder="1" applyAlignment="1">
      <alignment horizontal="right" vertical="center" wrapText="1"/>
    </xf>
    <xf numFmtId="179" fontId="12" fillId="0" borderId="11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179" fontId="12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176" fontId="12" fillId="0" borderId="17" xfId="0" applyNumberFormat="1" applyFont="1" applyFill="1" applyBorder="1" applyAlignment="1">
      <alignment horizontal="right" vertical="center" wrapText="1"/>
    </xf>
    <xf numFmtId="179" fontId="12" fillId="0" borderId="17" xfId="0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176" fontId="12" fillId="0" borderId="14" xfId="0" applyNumberFormat="1" applyFont="1" applyBorder="1" applyAlignment="1">
      <alignment horizontal="right" vertical="center" wrapText="1"/>
    </xf>
    <xf numFmtId="179" fontId="12" fillId="0" borderId="14" xfId="0" applyNumberFormat="1" applyFont="1" applyBorder="1" applyAlignment="1">
      <alignment horizontal="right" vertical="center" wrapText="1"/>
    </xf>
    <xf numFmtId="176" fontId="13" fillId="0" borderId="16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179" fontId="12" fillId="0" borderId="1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right" vertical="center" wrapText="1"/>
    </xf>
    <xf numFmtId="178" fontId="13" fillId="0" borderId="1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="120" zoomScaleNormal="120" zoomScaleSheetLayoutView="100" workbookViewId="0" topLeftCell="A1">
      <pane xSplit="1" topLeftCell="B1" activePane="topRight" state="frozen"/>
      <selection pane="topRight" activeCell="S55" sqref="S55"/>
    </sheetView>
  </sheetViews>
  <sheetFormatPr defaultColWidth="8.75390625" defaultRowHeight="14.25"/>
  <cols>
    <col min="2" max="2" width="3.125" style="0" customWidth="1"/>
    <col min="3" max="3" width="8.375" style="0" customWidth="1"/>
    <col min="4" max="4" width="10.625" style="0" hidden="1" customWidth="1"/>
    <col min="5" max="5" width="7.25390625" style="0" customWidth="1"/>
    <col min="6" max="6" width="9.125" style="0" hidden="1" customWidth="1"/>
    <col min="7" max="7" width="9.875" style="0" customWidth="1"/>
    <col min="8" max="8" width="9.50390625" style="0" hidden="1" customWidth="1"/>
    <col min="9" max="9" width="7.25390625" style="0" customWidth="1"/>
    <col min="10" max="10" width="3.75390625" style="0" customWidth="1"/>
    <col min="11" max="11" width="8.375" style="0" customWidth="1"/>
    <col min="12" max="12" width="10.625" style="0" hidden="1" customWidth="1"/>
    <col min="13" max="13" width="7.25390625" style="0" customWidth="1"/>
    <col min="14" max="14" width="8.625" style="0" hidden="1" customWidth="1"/>
    <col min="15" max="15" width="8.375" style="0" customWidth="1"/>
    <col min="16" max="16" width="9.375" style="0" hidden="1" customWidth="1"/>
    <col min="17" max="17" width="7.25390625" style="0" customWidth="1"/>
    <col min="18" max="18" width="3.125" style="0" customWidth="1"/>
    <col min="19" max="19" width="8.375" style="0" customWidth="1"/>
    <col min="20" max="20" width="9.00390625" style="0" hidden="1" customWidth="1"/>
    <col min="21" max="21" width="6.625" style="0" customWidth="1"/>
    <col min="22" max="22" width="7.25390625" style="0" hidden="1" customWidth="1"/>
    <col min="23" max="23" width="8.00390625" style="0" customWidth="1"/>
    <col min="24" max="24" width="7.25390625" style="0" hidden="1" customWidth="1"/>
    <col min="25" max="25" width="7.00390625" style="0" customWidth="1"/>
  </cols>
  <sheetData>
    <row r="1" spans="1:25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2.5" customHeight="1">
      <c r="A2" s="7"/>
      <c r="B2" s="8" t="s">
        <v>1</v>
      </c>
      <c r="C2" s="9"/>
      <c r="D2" s="9"/>
      <c r="E2" s="9"/>
      <c r="F2" s="9"/>
      <c r="G2" s="9"/>
      <c r="H2" s="9"/>
      <c r="I2" s="65"/>
      <c r="J2" s="8" t="s">
        <v>2</v>
      </c>
      <c r="K2" s="9"/>
      <c r="L2" s="9"/>
      <c r="M2" s="9"/>
      <c r="N2" s="9"/>
      <c r="O2" s="9"/>
      <c r="P2" s="9"/>
      <c r="Q2" s="65"/>
      <c r="R2" s="8" t="s">
        <v>3</v>
      </c>
      <c r="S2" s="9"/>
      <c r="T2" s="9"/>
      <c r="U2" s="9"/>
      <c r="V2" s="9"/>
      <c r="W2" s="9"/>
      <c r="X2" s="9"/>
      <c r="Y2" s="65"/>
    </row>
    <row r="3" spans="1:25" ht="25.5" customHeight="1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3" t="s">
        <v>9</v>
      </c>
      <c r="G3" s="11" t="s">
        <v>10</v>
      </c>
      <c r="H3" s="11" t="s">
        <v>11</v>
      </c>
      <c r="I3" s="66" t="s">
        <v>12</v>
      </c>
      <c r="J3" s="10" t="s">
        <v>5</v>
      </c>
      <c r="K3" s="11" t="s">
        <v>6</v>
      </c>
      <c r="L3" s="11" t="s">
        <v>7</v>
      </c>
      <c r="M3" s="12" t="s">
        <v>8</v>
      </c>
      <c r="N3" s="13" t="s">
        <v>9</v>
      </c>
      <c r="O3" s="11" t="s">
        <v>10</v>
      </c>
      <c r="P3" s="11" t="s">
        <v>11</v>
      </c>
      <c r="Q3" s="66" t="s">
        <v>12</v>
      </c>
      <c r="R3" s="11" t="s">
        <v>5</v>
      </c>
      <c r="S3" s="10" t="s">
        <v>6</v>
      </c>
      <c r="T3" s="10" t="s">
        <v>7</v>
      </c>
      <c r="U3" s="12" t="s">
        <v>8</v>
      </c>
      <c r="V3" s="13" t="s">
        <v>9</v>
      </c>
      <c r="W3" s="11" t="s">
        <v>10</v>
      </c>
      <c r="X3" s="11" t="s">
        <v>11</v>
      </c>
      <c r="Y3" s="66" t="s">
        <v>12</v>
      </c>
    </row>
    <row r="4" spans="1:25" ht="30" customHeight="1">
      <c r="A4" s="14"/>
      <c r="B4" s="11"/>
      <c r="C4" s="11"/>
      <c r="D4" s="11"/>
      <c r="E4" s="12"/>
      <c r="F4" s="15"/>
      <c r="G4" s="11"/>
      <c r="H4" s="11"/>
      <c r="I4" s="11"/>
      <c r="J4" s="14"/>
      <c r="K4" s="11"/>
      <c r="L4" s="11"/>
      <c r="M4" s="12"/>
      <c r="N4" s="15"/>
      <c r="O4" s="11"/>
      <c r="P4" s="11"/>
      <c r="Q4" s="11"/>
      <c r="R4" s="11"/>
      <c r="S4" s="14"/>
      <c r="T4" s="14"/>
      <c r="U4" s="12"/>
      <c r="V4" s="15"/>
      <c r="W4" s="11"/>
      <c r="X4" s="11"/>
      <c r="Y4" s="11"/>
    </row>
    <row r="5" spans="1:25" ht="18" customHeight="1">
      <c r="A5" s="16" t="s">
        <v>13</v>
      </c>
      <c r="B5" s="11"/>
      <c r="C5" s="17">
        <f aca="true" t="shared" si="0" ref="C5:H5">C6+C9+C17+C27+C34+C44+C51</f>
        <v>28139523</v>
      </c>
      <c r="D5" s="17">
        <f t="shared" si="0"/>
        <v>25415015</v>
      </c>
      <c r="E5" s="18">
        <f aca="true" t="shared" si="1" ref="E5:E16">(C5/D5-1)*100</f>
        <v>10.720072366669854</v>
      </c>
      <c r="F5" s="17">
        <f t="shared" si="0"/>
        <v>167998203</v>
      </c>
      <c r="G5" s="17">
        <f t="shared" si="0"/>
        <v>196137726</v>
      </c>
      <c r="H5" s="17">
        <f t="shared" si="0"/>
        <v>177680576</v>
      </c>
      <c r="I5" s="18">
        <f>(G5/H5-1)*100</f>
        <v>10.38782652302974</v>
      </c>
      <c r="J5" s="67"/>
      <c r="K5" s="68">
        <f aca="true" t="shared" si="2" ref="K5:P5">K6+K9+K17+K27+K34+K44+K51</f>
        <v>487417.6</v>
      </c>
      <c r="L5" s="38">
        <f t="shared" si="2"/>
        <v>465584</v>
      </c>
      <c r="M5" s="18">
        <f aca="true" t="shared" si="3" ref="M5:M7">(K5/L5-1)*100</f>
        <v>4.689508230523387</v>
      </c>
      <c r="N5" s="68">
        <f t="shared" si="2"/>
        <v>3333767.500999999</v>
      </c>
      <c r="O5" s="68">
        <f t="shared" si="2"/>
        <v>3821185.1010000003</v>
      </c>
      <c r="P5" s="68">
        <f t="shared" si="2"/>
        <v>3673247.0999999996</v>
      </c>
      <c r="Q5" s="18">
        <f>(O5/P5-1)*100</f>
        <v>4.027444845733363</v>
      </c>
      <c r="R5" s="67"/>
      <c r="S5" s="17">
        <f aca="true" t="shared" si="4" ref="S5:X5">S6+S9+S17+S27+S34+S44+S51</f>
        <v>222226</v>
      </c>
      <c r="T5" s="17">
        <f t="shared" si="4"/>
        <v>202186</v>
      </c>
      <c r="U5" s="18">
        <f aca="true" t="shared" si="5" ref="U5:U8">(S5/T5-1)*100</f>
        <v>9.91166549612732</v>
      </c>
      <c r="V5" s="17">
        <f t="shared" si="4"/>
        <v>1413212</v>
      </c>
      <c r="W5" s="17">
        <f t="shared" si="4"/>
        <v>1635438</v>
      </c>
      <c r="X5" s="17">
        <f t="shared" si="4"/>
        <v>1498462</v>
      </c>
      <c r="Y5" s="18">
        <f>(W5/X5-1)*100</f>
        <v>9.141106014033063</v>
      </c>
    </row>
    <row r="6" spans="1:25" s="1" customFormat="1" ht="18" customHeight="1">
      <c r="A6" s="19" t="s">
        <v>14</v>
      </c>
      <c r="B6" s="20"/>
      <c r="C6" s="21">
        <f aca="true" t="shared" si="6" ref="C6:H6">SUM(C7:C8)</f>
        <v>9808009</v>
      </c>
      <c r="D6" s="21">
        <f t="shared" si="6"/>
        <v>9266625</v>
      </c>
      <c r="E6" s="18">
        <f t="shared" si="1"/>
        <v>5.842299650627925</v>
      </c>
      <c r="F6" s="21">
        <f t="shared" si="6"/>
        <v>61097562</v>
      </c>
      <c r="G6" s="21">
        <f t="shared" si="6"/>
        <v>70905571</v>
      </c>
      <c r="H6" s="21">
        <f t="shared" si="6"/>
        <v>66139794</v>
      </c>
      <c r="I6" s="18">
        <f aca="true" t="shared" si="7" ref="I6:I56">(G6/H6-1)*100</f>
        <v>7.2056121009388185</v>
      </c>
      <c r="J6" s="69"/>
      <c r="K6" s="70">
        <f aca="true" t="shared" si="8" ref="K6:P6">SUM(K7:K8)</f>
        <v>312874</v>
      </c>
      <c r="L6" s="70">
        <f t="shared" si="8"/>
        <v>306982.5</v>
      </c>
      <c r="M6" s="18">
        <f t="shared" si="3"/>
        <v>1.9191647732362593</v>
      </c>
      <c r="N6" s="70">
        <f t="shared" si="8"/>
        <v>2117958.1999999997</v>
      </c>
      <c r="O6" s="70">
        <f t="shared" si="8"/>
        <v>2430832.1999999997</v>
      </c>
      <c r="P6" s="70">
        <f t="shared" si="8"/>
        <v>2394710.4</v>
      </c>
      <c r="Q6" s="18">
        <f aca="true" t="shared" si="9" ref="Q6:Q56">(O6/P6-1)*100</f>
        <v>1.5083995125255933</v>
      </c>
      <c r="R6" s="69"/>
      <c r="S6" s="21">
        <f aca="true" t="shared" si="10" ref="S6:X6">SUM(S7:S8)</f>
        <v>65338</v>
      </c>
      <c r="T6" s="21">
        <f t="shared" si="10"/>
        <v>62789</v>
      </c>
      <c r="U6" s="18">
        <f t="shared" si="5"/>
        <v>4.059628278838656</v>
      </c>
      <c r="V6" s="21">
        <f t="shared" si="10"/>
        <v>426570</v>
      </c>
      <c r="W6" s="21">
        <f t="shared" si="10"/>
        <v>491908</v>
      </c>
      <c r="X6" s="21">
        <f t="shared" si="10"/>
        <v>466711</v>
      </c>
      <c r="Y6" s="18">
        <f aca="true" t="shared" si="11" ref="Y6:Y56">(W6/X6-1)*100</f>
        <v>5.398844252653134</v>
      </c>
    </row>
    <row r="7" spans="1:25" s="2" customFormat="1" ht="18" customHeight="1">
      <c r="A7" s="22" t="s">
        <v>15</v>
      </c>
      <c r="B7" s="23">
        <v>1</v>
      </c>
      <c r="C7" s="24">
        <v>6215845</v>
      </c>
      <c r="D7" s="25">
        <v>5846676</v>
      </c>
      <c r="E7" s="26">
        <f t="shared" si="1"/>
        <v>6.3141689397531175</v>
      </c>
      <c r="F7" s="24">
        <v>38065055</v>
      </c>
      <c r="G7" s="27">
        <f aca="true" t="shared" si="12" ref="G7:G16">C7+F7</f>
        <v>44280900</v>
      </c>
      <c r="H7" s="28">
        <v>40250994</v>
      </c>
      <c r="I7" s="41">
        <f t="shared" si="7"/>
        <v>10.011941568449224</v>
      </c>
      <c r="J7" s="71">
        <v>1</v>
      </c>
      <c r="K7" s="24">
        <v>280429.3</v>
      </c>
      <c r="L7" s="72">
        <v>273385</v>
      </c>
      <c r="M7" s="26">
        <f t="shared" si="3"/>
        <v>2.576695868463874</v>
      </c>
      <c r="N7" s="73">
        <v>1885652.2999999998</v>
      </c>
      <c r="O7" s="26">
        <f aca="true" t="shared" si="13" ref="O7:O16">K7+N7</f>
        <v>2166081.5999999996</v>
      </c>
      <c r="P7" s="26">
        <v>2124653.6</v>
      </c>
      <c r="Q7" s="41">
        <f t="shared" si="9"/>
        <v>1.949870793055375</v>
      </c>
      <c r="R7" s="71">
        <v>1</v>
      </c>
      <c r="S7" s="25">
        <v>42360</v>
      </c>
      <c r="T7" s="25">
        <v>40603</v>
      </c>
      <c r="U7" s="26">
        <f t="shared" si="5"/>
        <v>4.327266458143497</v>
      </c>
      <c r="V7" s="25">
        <v>276251</v>
      </c>
      <c r="W7" s="28">
        <f aca="true" t="shared" si="14" ref="W7:W10">S7+V7</f>
        <v>318611</v>
      </c>
      <c r="X7" s="28">
        <v>296672</v>
      </c>
      <c r="Y7" s="41">
        <f t="shared" si="11"/>
        <v>7.395035594865718</v>
      </c>
    </row>
    <row r="8" spans="1:25" ht="18" customHeight="1">
      <c r="A8" s="29" t="s">
        <v>16</v>
      </c>
      <c r="B8" s="30">
        <v>2</v>
      </c>
      <c r="C8" s="24">
        <v>3592164</v>
      </c>
      <c r="D8" s="25">
        <v>3419949</v>
      </c>
      <c r="E8" s="31">
        <f t="shared" si="1"/>
        <v>5.035601408091184</v>
      </c>
      <c r="F8" s="32">
        <v>23032507</v>
      </c>
      <c r="G8" s="27">
        <f t="shared" si="12"/>
        <v>26624671</v>
      </c>
      <c r="H8" s="33">
        <v>25888800</v>
      </c>
      <c r="I8" s="41">
        <f t="shared" si="7"/>
        <v>2.842429931089896</v>
      </c>
      <c r="J8" s="74">
        <v>2</v>
      </c>
      <c r="K8" s="32">
        <v>32444.7</v>
      </c>
      <c r="L8" s="25">
        <v>33597.5</v>
      </c>
      <c r="M8" s="31">
        <f aca="true" t="shared" si="15" ref="M8:M54">(K8/L8-1)*100</f>
        <v>-3.4312076791427892</v>
      </c>
      <c r="N8" s="75">
        <v>232305.9</v>
      </c>
      <c r="O8" s="26">
        <f t="shared" si="13"/>
        <v>264750.6</v>
      </c>
      <c r="P8" s="31">
        <v>270056.8</v>
      </c>
      <c r="Q8" s="41">
        <f t="shared" si="9"/>
        <v>-1.96484591389664</v>
      </c>
      <c r="R8" s="74">
        <v>2</v>
      </c>
      <c r="S8" s="25">
        <v>22978</v>
      </c>
      <c r="T8" s="25">
        <v>22186</v>
      </c>
      <c r="U8" s="31">
        <f t="shared" si="5"/>
        <v>3.569818804651592</v>
      </c>
      <c r="V8" s="25">
        <v>150319</v>
      </c>
      <c r="W8" s="28">
        <f t="shared" si="14"/>
        <v>173297</v>
      </c>
      <c r="X8" s="33">
        <v>170039</v>
      </c>
      <c r="Y8" s="41">
        <f t="shared" si="11"/>
        <v>1.9160310281758797</v>
      </c>
    </row>
    <row r="9" spans="1:25" s="1" customFormat="1" ht="18" customHeight="1">
      <c r="A9" s="34" t="s">
        <v>17</v>
      </c>
      <c r="B9" s="35"/>
      <c r="C9" s="36">
        <f>SUM(C10:C16)</f>
        <v>4670790</v>
      </c>
      <c r="D9" s="21">
        <f>SUM(D10:D16)</f>
        <v>4264168</v>
      </c>
      <c r="E9" s="18">
        <f t="shared" si="1"/>
        <v>9.53578752056674</v>
      </c>
      <c r="F9" s="21">
        <f>SUM(F10:F16)</f>
        <v>28872860</v>
      </c>
      <c r="G9" s="37">
        <f>SUM(G10:G16)</f>
        <v>33543650</v>
      </c>
      <c r="H9" s="21">
        <f>SUM(H10:H16)</f>
        <v>30118586</v>
      </c>
      <c r="I9" s="18">
        <f t="shared" si="7"/>
        <v>11.371928283751442</v>
      </c>
      <c r="J9" s="76"/>
      <c r="K9" s="70">
        <f>SUM(K10:K16)</f>
        <v>50029.09999999999</v>
      </c>
      <c r="L9" s="21">
        <f>SUM(L10:L16)</f>
        <v>47529.600000000006</v>
      </c>
      <c r="M9" s="18">
        <f t="shared" si="15"/>
        <v>5.258828182858655</v>
      </c>
      <c r="N9" s="70">
        <f>SUM(N10:N16)</f>
        <v>371120.531</v>
      </c>
      <c r="O9" s="70">
        <f>SUM(O10:O16)</f>
        <v>421149.63100000005</v>
      </c>
      <c r="P9" s="70">
        <f>SUM(P10:P16)</f>
        <v>366246.20000000007</v>
      </c>
      <c r="Q9" s="18">
        <f t="shared" si="9"/>
        <v>14.990853420458695</v>
      </c>
      <c r="R9" s="76"/>
      <c r="S9" s="21">
        <f>SUM(S10:S16)</f>
        <v>37470</v>
      </c>
      <c r="T9" s="21">
        <f>SUM(T10:T16)</f>
        <v>34902</v>
      </c>
      <c r="U9" s="38">
        <f aca="true" t="shared" si="16" ref="U9:U56">(S9/T9-1)*100</f>
        <v>7.357744541860067</v>
      </c>
      <c r="V9" s="21">
        <f>SUM(V10:V16)</f>
        <v>243596</v>
      </c>
      <c r="W9" s="21">
        <f>SUM(W10:W16)</f>
        <v>281066</v>
      </c>
      <c r="X9" s="21">
        <f>SUM(X10:X16)</f>
        <v>255719</v>
      </c>
      <c r="Y9" s="18">
        <f t="shared" si="11"/>
        <v>9.912051900719154</v>
      </c>
    </row>
    <row r="10" spans="1:25" ht="18" customHeight="1">
      <c r="A10" s="22" t="s">
        <v>18</v>
      </c>
      <c r="B10" s="30">
        <v>1</v>
      </c>
      <c r="C10" s="32">
        <v>2927207</v>
      </c>
      <c r="D10" s="32">
        <v>2765783</v>
      </c>
      <c r="E10" s="31">
        <f t="shared" si="1"/>
        <v>5.836466562994991</v>
      </c>
      <c r="F10" s="32">
        <v>18142969</v>
      </c>
      <c r="G10" s="27">
        <f>C10+F10</f>
        <v>21070176</v>
      </c>
      <c r="H10" s="33">
        <v>18853923</v>
      </c>
      <c r="I10" s="41">
        <f t="shared" si="7"/>
        <v>11.754863961203199</v>
      </c>
      <c r="J10" s="74">
        <v>1</v>
      </c>
      <c r="K10" s="31">
        <v>32998.2</v>
      </c>
      <c r="L10" s="75">
        <v>34252.3</v>
      </c>
      <c r="M10" s="31">
        <f t="shared" si="15"/>
        <v>-3.661359967067923</v>
      </c>
      <c r="N10" s="75">
        <v>268898.963</v>
      </c>
      <c r="O10" s="26">
        <f t="shared" si="13"/>
        <v>301897.163</v>
      </c>
      <c r="P10" s="31">
        <v>264436.7</v>
      </c>
      <c r="Q10" s="41">
        <f t="shared" si="9"/>
        <v>14.16613616793736</v>
      </c>
      <c r="R10" s="74">
        <v>1</v>
      </c>
      <c r="S10" s="25">
        <v>22350</v>
      </c>
      <c r="T10" s="25">
        <v>21666</v>
      </c>
      <c r="U10" s="31">
        <f t="shared" si="16"/>
        <v>3.1570202160066563</v>
      </c>
      <c r="V10" s="25">
        <v>145174</v>
      </c>
      <c r="W10" s="33">
        <f t="shared" si="14"/>
        <v>167524</v>
      </c>
      <c r="X10" s="33">
        <v>153286</v>
      </c>
      <c r="Y10" s="41">
        <f t="shared" si="11"/>
        <v>9.28851949949767</v>
      </c>
    </row>
    <row r="11" spans="1:25" ht="18" customHeight="1">
      <c r="A11" s="22" t="s">
        <v>19</v>
      </c>
      <c r="B11" s="30">
        <v>2</v>
      </c>
      <c r="C11" s="32">
        <v>756831</v>
      </c>
      <c r="D11" s="32">
        <v>690942</v>
      </c>
      <c r="E11" s="31">
        <f t="shared" si="1"/>
        <v>9.536111569422623</v>
      </c>
      <c r="F11" s="32">
        <v>4622380</v>
      </c>
      <c r="G11" s="27">
        <f t="shared" si="12"/>
        <v>5379211</v>
      </c>
      <c r="H11" s="33">
        <v>4954589</v>
      </c>
      <c r="I11" s="41">
        <f t="shared" si="7"/>
        <v>8.57027696949233</v>
      </c>
      <c r="J11" s="74">
        <v>3</v>
      </c>
      <c r="K11" s="31">
        <v>6393.9</v>
      </c>
      <c r="L11" s="75">
        <v>6290.5</v>
      </c>
      <c r="M11" s="31">
        <f t="shared" si="15"/>
        <v>1.6437485096574056</v>
      </c>
      <c r="N11" s="75">
        <v>42338.1</v>
      </c>
      <c r="O11" s="26">
        <f t="shared" si="13"/>
        <v>48732</v>
      </c>
      <c r="P11" s="31">
        <v>46392.8</v>
      </c>
      <c r="Q11" s="41">
        <f t="shared" si="9"/>
        <v>5.042161714748827</v>
      </c>
      <c r="R11" s="74">
        <v>2</v>
      </c>
      <c r="S11" s="25">
        <v>5873</v>
      </c>
      <c r="T11" s="25">
        <v>5405</v>
      </c>
      <c r="U11" s="31">
        <f t="shared" si="16"/>
        <v>8.65864939870491</v>
      </c>
      <c r="V11" s="25">
        <v>38554</v>
      </c>
      <c r="W11" s="33">
        <f>S11+V11</f>
        <v>44427</v>
      </c>
      <c r="X11" s="33">
        <v>40993</v>
      </c>
      <c r="Y11" s="41">
        <f t="shared" si="11"/>
        <v>8.377039982436019</v>
      </c>
    </row>
    <row r="12" spans="1:25" ht="18" customHeight="1">
      <c r="A12" s="22" t="s">
        <v>20</v>
      </c>
      <c r="B12" s="30">
        <v>3</v>
      </c>
      <c r="C12" s="32">
        <v>727632</v>
      </c>
      <c r="D12" s="32">
        <v>620061</v>
      </c>
      <c r="E12" s="31">
        <f t="shared" si="1"/>
        <v>17.34845442625805</v>
      </c>
      <c r="F12" s="32">
        <v>4416161</v>
      </c>
      <c r="G12" s="27">
        <f t="shared" si="12"/>
        <v>5143793</v>
      </c>
      <c r="H12" s="33">
        <v>4561311</v>
      </c>
      <c r="I12" s="41">
        <f t="shared" si="7"/>
        <v>12.77005667888027</v>
      </c>
      <c r="J12" s="74">
        <v>2</v>
      </c>
      <c r="K12" s="31">
        <v>9453.8</v>
      </c>
      <c r="L12" s="75">
        <v>6438.5</v>
      </c>
      <c r="M12" s="31">
        <f t="shared" si="15"/>
        <v>46.832336724392306</v>
      </c>
      <c r="N12" s="75">
        <v>52986.4</v>
      </c>
      <c r="O12" s="26">
        <f t="shared" si="13"/>
        <v>62440.2</v>
      </c>
      <c r="P12" s="31">
        <v>47456.2</v>
      </c>
      <c r="Q12" s="41">
        <f t="shared" si="9"/>
        <v>31.57437805808303</v>
      </c>
      <c r="R12" s="74">
        <v>3</v>
      </c>
      <c r="S12" s="25">
        <v>5740</v>
      </c>
      <c r="T12" s="25">
        <v>4871</v>
      </c>
      <c r="U12" s="31">
        <f t="shared" si="16"/>
        <v>17.840279203448993</v>
      </c>
      <c r="V12" s="25">
        <v>36075</v>
      </c>
      <c r="W12" s="33">
        <f>S12+V12</f>
        <v>41815</v>
      </c>
      <c r="X12" s="33">
        <v>36697</v>
      </c>
      <c r="Y12" s="41">
        <f t="shared" si="11"/>
        <v>13.94664413984794</v>
      </c>
    </row>
    <row r="13" spans="1:25" s="2" customFormat="1" ht="18" customHeight="1">
      <c r="A13" s="22" t="s">
        <v>21</v>
      </c>
      <c r="B13" s="23">
        <v>4</v>
      </c>
      <c r="C13" s="24">
        <v>114946</v>
      </c>
      <c r="D13" s="24">
        <v>121261</v>
      </c>
      <c r="E13" s="26">
        <f t="shared" si="1"/>
        <v>-5.207774964745471</v>
      </c>
      <c r="F13" s="24">
        <v>731177</v>
      </c>
      <c r="G13" s="27">
        <f t="shared" si="12"/>
        <v>846123</v>
      </c>
      <c r="H13" s="28">
        <v>806997</v>
      </c>
      <c r="I13" s="41">
        <f t="shared" si="7"/>
        <v>4.8483451611344375</v>
      </c>
      <c r="J13" s="71">
        <v>5</v>
      </c>
      <c r="K13" s="31">
        <v>509</v>
      </c>
      <c r="L13" s="73">
        <v>472.9</v>
      </c>
      <c r="M13" s="26">
        <f t="shared" si="15"/>
        <v>7.633749207020513</v>
      </c>
      <c r="N13" s="73">
        <v>2720.8</v>
      </c>
      <c r="O13" s="26">
        <f t="shared" si="13"/>
        <v>3229.8</v>
      </c>
      <c r="P13" s="26">
        <v>3166.4</v>
      </c>
      <c r="Q13" s="41">
        <f t="shared" si="9"/>
        <v>2.0022738756948044</v>
      </c>
      <c r="R13" s="71">
        <v>5</v>
      </c>
      <c r="S13" s="25">
        <v>986</v>
      </c>
      <c r="T13" s="25">
        <v>1088</v>
      </c>
      <c r="U13" s="26">
        <f t="shared" si="16"/>
        <v>-9.375</v>
      </c>
      <c r="V13" s="25">
        <v>6919</v>
      </c>
      <c r="W13" s="33">
        <f>S13+V13</f>
        <v>7905</v>
      </c>
      <c r="X13" s="28">
        <v>7469</v>
      </c>
      <c r="Y13" s="41">
        <f t="shared" si="11"/>
        <v>5.83746150756459</v>
      </c>
    </row>
    <row r="14" spans="1:25" ht="18" customHeight="1">
      <c r="A14" s="22" t="s">
        <v>22</v>
      </c>
      <c r="B14" s="30">
        <v>5</v>
      </c>
      <c r="C14" s="32">
        <v>64590</v>
      </c>
      <c r="D14" s="32">
        <v>0</v>
      </c>
      <c r="E14" s="31"/>
      <c r="F14" s="32">
        <v>387171</v>
      </c>
      <c r="G14" s="27">
        <f>C14+F14</f>
        <v>451761</v>
      </c>
      <c r="H14" s="33">
        <v>402939</v>
      </c>
      <c r="I14" s="41">
        <f>(G14/H14-1)*100</f>
        <v>12.116474205773088</v>
      </c>
      <c r="J14" s="74">
        <v>4</v>
      </c>
      <c r="K14" s="31">
        <v>595</v>
      </c>
      <c r="L14" s="75">
        <v>0</v>
      </c>
      <c r="M14" s="31"/>
      <c r="N14" s="75">
        <v>3708.4</v>
      </c>
      <c r="O14" s="26">
        <f>K14+N14</f>
        <v>4303.4</v>
      </c>
      <c r="P14" s="31">
        <v>4107.5</v>
      </c>
      <c r="Q14" s="41">
        <f>(O14/P14-1)*100</f>
        <v>4.769324406573339</v>
      </c>
      <c r="R14" s="74">
        <v>6</v>
      </c>
      <c r="S14" s="25">
        <v>510</v>
      </c>
      <c r="T14" s="25">
        <v>0</v>
      </c>
      <c r="U14" s="31"/>
      <c r="V14" s="25">
        <v>3220</v>
      </c>
      <c r="W14" s="33">
        <f>S14+V14</f>
        <v>3730</v>
      </c>
      <c r="X14" s="33">
        <v>3226</v>
      </c>
      <c r="Y14" s="41">
        <f>(W14/X14-1)*100</f>
        <v>15.623062616243022</v>
      </c>
    </row>
    <row r="15" spans="1:25" ht="18" customHeight="1">
      <c r="A15" s="22" t="s">
        <v>23</v>
      </c>
      <c r="B15" s="30">
        <v>6</v>
      </c>
      <c r="C15" s="32">
        <v>57156</v>
      </c>
      <c r="D15" s="32">
        <v>44431</v>
      </c>
      <c r="E15" s="31">
        <f>(C15/D15-1)*100</f>
        <v>28.63991357385609</v>
      </c>
      <c r="F15" s="32">
        <v>460922</v>
      </c>
      <c r="G15" s="27">
        <f>C15+F15</f>
        <v>518078</v>
      </c>
      <c r="H15" s="33">
        <v>392232</v>
      </c>
      <c r="I15" s="41">
        <f>(G15/H15-1)*100</f>
        <v>32.084582593975</v>
      </c>
      <c r="J15" s="74">
        <v>7</v>
      </c>
      <c r="K15" s="31">
        <v>22.7</v>
      </c>
      <c r="L15" s="75">
        <v>13.4</v>
      </c>
      <c r="M15" s="31">
        <f>(K15/L15-1)*100</f>
        <v>69.40298507462686</v>
      </c>
      <c r="N15" s="75">
        <v>165.3</v>
      </c>
      <c r="O15" s="26">
        <f>K15+N15</f>
        <v>188</v>
      </c>
      <c r="P15" s="31">
        <v>192.4</v>
      </c>
      <c r="Q15" s="41">
        <f>(O15/P15-1)*100</f>
        <v>-2.2869022869022926</v>
      </c>
      <c r="R15" s="74">
        <v>4</v>
      </c>
      <c r="S15" s="25">
        <v>1855</v>
      </c>
      <c r="T15" s="25">
        <v>1698</v>
      </c>
      <c r="U15" s="31">
        <f>(S15/T15-1)*100</f>
        <v>9.246171967020022</v>
      </c>
      <c r="V15" s="25">
        <v>12714</v>
      </c>
      <c r="W15" s="33">
        <f>S15+V15</f>
        <v>14569</v>
      </c>
      <c r="X15" s="33">
        <v>12850</v>
      </c>
      <c r="Y15" s="41">
        <f>(W15/X15-1)*100</f>
        <v>13.377431906614778</v>
      </c>
    </row>
    <row r="16" spans="1:25" ht="18" customHeight="1">
      <c r="A16" s="22" t="s">
        <v>24</v>
      </c>
      <c r="B16" s="30">
        <v>7</v>
      </c>
      <c r="C16" s="32">
        <v>22428</v>
      </c>
      <c r="D16" s="32">
        <v>21690</v>
      </c>
      <c r="E16" s="31">
        <f t="shared" si="1"/>
        <v>3.4024896265560267</v>
      </c>
      <c r="F16" s="32">
        <v>112080</v>
      </c>
      <c r="G16" s="27">
        <f t="shared" si="12"/>
        <v>134508</v>
      </c>
      <c r="H16" s="33">
        <v>146595</v>
      </c>
      <c r="I16" s="41">
        <f t="shared" si="7"/>
        <v>-8.245165251202291</v>
      </c>
      <c r="J16" s="74">
        <v>6</v>
      </c>
      <c r="K16" s="31">
        <v>56.5</v>
      </c>
      <c r="L16" s="75">
        <v>62</v>
      </c>
      <c r="M16" s="31">
        <f t="shared" si="15"/>
        <v>-8.870967741935488</v>
      </c>
      <c r="N16" s="75">
        <v>302.568</v>
      </c>
      <c r="O16" s="26">
        <f t="shared" si="13"/>
        <v>359.068</v>
      </c>
      <c r="P16" s="31">
        <v>494.2</v>
      </c>
      <c r="Q16" s="41">
        <f t="shared" si="9"/>
        <v>-27.343585592877385</v>
      </c>
      <c r="R16" s="74">
        <v>7</v>
      </c>
      <c r="S16" s="25">
        <v>156</v>
      </c>
      <c r="T16" s="25">
        <v>174</v>
      </c>
      <c r="U16" s="31">
        <f t="shared" si="16"/>
        <v>-10.344827586206895</v>
      </c>
      <c r="V16" s="25">
        <v>940</v>
      </c>
      <c r="W16" s="33">
        <f>S16+V16</f>
        <v>1096</v>
      </c>
      <c r="X16" s="33">
        <v>1198</v>
      </c>
      <c r="Y16" s="41">
        <f t="shared" si="11"/>
        <v>-8.514190317195325</v>
      </c>
    </row>
    <row r="17" spans="1:25" s="1" customFormat="1" ht="18" customHeight="1">
      <c r="A17" s="19" t="s">
        <v>25</v>
      </c>
      <c r="B17" s="20"/>
      <c r="C17" s="21">
        <f aca="true" t="shared" si="17" ref="C17:H17">SUM(C18:C26)</f>
        <v>4384552</v>
      </c>
      <c r="D17" s="21">
        <f t="shared" si="17"/>
        <v>3681962</v>
      </c>
      <c r="E17" s="38">
        <f aca="true" t="shared" si="18" ref="E17:E26">(C17/D17-1)*100</f>
        <v>19.081945984233407</v>
      </c>
      <c r="F17" s="21">
        <f t="shared" si="17"/>
        <v>23511056</v>
      </c>
      <c r="G17" s="37">
        <f t="shared" si="17"/>
        <v>27895608</v>
      </c>
      <c r="H17" s="21">
        <f t="shared" si="17"/>
        <v>23757748</v>
      </c>
      <c r="I17" s="18">
        <f t="shared" si="7"/>
        <v>17.416886482675032</v>
      </c>
      <c r="J17" s="69"/>
      <c r="K17" s="70">
        <f aca="true" t="shared" si="19" ref="K17:P17">SUM(K18:K26)</f>
        <v>32565.800000000003</v>
      </c>
      <c r="L17" s="70">
        <f t="shared" si="19"/>
        <v>27830.000000000004</v>
      </c>
      <c r="M17" s="18">
        <f t="shared" si="15"/>
        <v>17.016888250089824</v>
      </c>
      <c r="N17" s="70">
        <f t="shared" si="19"/>
        <v>223454.07599999997</v>
      </c>
      <c r="O17" s="70">
        <f t="shared" si="19"/>
        <v>256019.876</v>
      </c>
      <c r="P17" s="70">
        <f t="shared" si="19"/>
        <v>225803.4</v>
      </c>
      <c r="Q17" s="18">
        <f t="shared" si="9"/>
        <v>13.381763073540952</v>
      </c>
      <c r="R17" s="69"/>
      <c r="S17" s="47">
        <f aca="true" t="shared" si="20" ref="S17:X17">SUM(S18:S26)</f>
        <v>38365</v>
      </c>
      <c r="T17" s="47">
        <f t="shared" si="20"/>
        <v>32308</v>
      </c>
      <c r="U17" s="38">
        <f t="shared" si="16"/>
        <v>18.74767859353721</v>
      </c>
      <c r="V17" s="47">
        <f t="shared" si="20"/>
        <v>232803</v>
      </c>
      <c r="W17" s="47">
        <f t="shared" si="20"/>
        <v>271168</v>
      </c>
      <c r="X17" s="47">
        <f t="shared" si="20"/>
        <v>227367</v>
      </c>
      <c r="Y17" s="18">
        <f t="shared" si="11"/>
        <v>19.264449106510618</v>
      </c>
    </row>
    <row r="18" spans="1:25" s="2" customFormat="1" ht="18" customHeight="1">
      <c r="A18" s="22" t="s">
        <v>26</v>
      </c>
      <c r="B18" s="23">
        <v>1</v>
      </c>
      <c r="C18" s="24">
        <v>2138279</v>
      </c>
      <c r="D18" s="24">
        <v>1891765</v>
      </c>
      <c r="E18" s="39">
        <f t="shared" si="18"/>
        <v>13.030899715345189</v>
      </c>
      <c r="F18" s="24">
        <v>11435309</v>
      </c>
      <c r="G18" s="27">
        <f>C18+F18</f>
        <v>13573588</v>
      </c>
      <c r="H18" s="40">
        <v>12197566</v>
      </c>
      <c r="I18" s="41">
        <f t="shared" si="7"/>
        <v>11.28111952827311</v>
      </c>
      <c r="J18" s="71">
        <v>1</v>
      </c>
      <c r="K18" s="26">
        <v>19493.9</v>
      </c>
      <c r="L18" s="24">
        <v>17011.8</v>
      </c>
      <c r="M18" s="39">
        <f t="shared" si="15"/>
        <v>14.590460739016464</v>
      </c>
      <c r="N18" s="73">
        <v>125716.70000000001</v>
      </c>
      <c r="O18" s="26">
        <f aca="true" t="shared" si="21" ref="O18:O21">K18+N18</f>
        <v>145210.6</v>
      </c>
      <c r="P18" s="39">
        <v>129979.7</v>
      </c>
      <c r="Q18" s="41">
        <f t="shared" si="9"/>
        <v>11.717906719280013</v>
      </c>
      <c r="R18" s="71">
        <v>1</v>
      </c>
      <c r="S18" s="24">
        <v>16345</v>
      </c>
      <c r="T18" s="25">
        <v>15088</v>
      </c>
      <c r="U18" s="26">
        <f t="shared" si="16"/>
        <v>8.331124072110295</v>
      </c>
      <c r="V18" s="24">
        <v>95682</v>
      </c>
      <c r="W18" s="40">
        <f>S18+V18</f>
        <v>112027</v>
      </c>
      <c r="X18" s="40">
        <v>103115</v>
      </c>
      <c r="Y18" s="41">
        <f t="shared" si="11"/>
        <v>8.642777481452747</v>
      </c>
    </row>
    <row r="19" spans="1:25" s="2" customFormat="1" ht="18" customHeight="1">
      <c r="A19" s="22" t="s">
        <v>27</v>
      </c>
      <c r="B19" s="23">
        <v>2</v>
      </c>
      <c r="C19" s="24">
        <v>1186432</v>
      </c>
      <c r="D19" s="24">
        <v>938901</v>
      </c>
      <c r="E19" s="39">
        <f t="shared" si="18"/>
        <v>26.363908441891116</v>
      </c>
      <c r="F19" s="24">
        <v>6539292</v>
      </c>
      <c r="G19" s="27">
        <f aca="true" t="shared" si="22" ref="G19:G26">C19+F19</f>
        <v>7725724</v>
      </c>
      <c r="H19" s="40">
        <v>6303034</v>
      </c>
      <c r="I19" s="41">
        <f t="shared" si="7"/>
        <v>22.57151079940232</v>
      </c>
      <c r="J19" s="71">
        <v>2</v>
      </c>
      <c r="K19" s="26">
        <v>7417.9</v>
      </c>
      <c r="L19" s="24">
        <v>6172.3</v>
      </c>
      <c r="M19" s="39">
        <f t="shared" si="15"/>
        <v>20.180483774281853</v>
      </c>
      <c r="N19" s="73">
        <v>52198.3</v>
      </c>
      <c r="O19" s="26">
        <f aca="true" t="shared" si="23" ref="O19:O24">K19+N19</f>
        <v>59616.200000000004</v>
      </c>
      <c r="P19" s="39">
        <v>54215</v>
      </c>
      <c r="Q19" s="41">
        <f t="shared" si="9"/>
        <v>9.962556488056817</v>
      </c>
      <c r="R19" s="71">
        <v>2</v>
      </c>
      <c r="S19" s="24">
        <v>9438</v>
      </c>
      <c r="T19" s="25">
        <v>7734</v>
      </c>
      <c r="U19" s="26">
        <f t="shared" si="16"/>
        <v>22.03258339798293</v>
      </c>
      <c r="V19" s="24">
        <v>57386</v>
      </c>
      <c r="W19" s="40">
        <f aca="true" t="shared" si="24" ref="W19:W26">S19+V19</f>
        <v>66824</v>
      </c>
      <c r="X19" s="40">
        <v>55926</v>
      </c>
      <c r="Y19" s="41">
        <f t="shared" si="11"/>
        <v>19.48646425633873</v>
      </c>
    </row>
    <row r="20" spans="1:25" ht="18" customHeight="1">
      <c r="A20" s="29" t="s">
        <v>28</v>
      </c>
      <c r="B20" s="30">
        <v>3</v>
      </c>
      <c r="C20" s="32">
        <v>558046</v>
      </c>
      <c r="D20" s="32">
        <v>467487</v>
      </c>
      <c r="E20" s="41">
        <f t="shared" si="18"/>
        <v>19.371447762183756</v>
      </c>
      <c r="F20" s="32">
        <v>2858889</v>
      </c>
      <c r="G20" s="27">
        <f t="shared" si="22"/>
        <v>3416935</v>
      </c>
      <c r="H20" s="42">
        <v>2867331</v>
      </c>
      <c r="I20" s="41">
        <f t="shared" si="7"/>
        <v>19.167790534123895</v>
      </c>
      <c r="J20" s="74">
        <v>3</v>
      </c>
      <c r="K20" s="31">
        <v>2989.9</v>
      </c>
      <c r="L20" s="32">
        <v>2145.2</v>
      </c>
      <c r="M20" s="41">
        <f t="shared" si="15"/>
        <v>39.37628193175464</v>
      </c>
      <c r="N20" s="75">
        <v>25025.800000000003</v>
      </c>
      <c r="O20" s="26">
        <f t="shared" si="21"/>
        <v>28015.700000000004</v>
      </c>
      <c r="P20" s="41">
        <v>23060.1</v>
      </c>
      <c r="Q20" s="41">
        <f t="shared" si="9"/>
        <v>21.489932827698087</v>
      </c>
      <c r="R20" s="74">
        <v>3</v>
      </c>
      <c r="S20" s="32">
        <v>4872</v>
      </c>
      <c r="T20" s="25">
        <v>4226</v>
      </c>
      <c r="U20" s="31">
        <f t="shared" si="16"/>
        <v>15.286322763842875</v>
      </c>
      <c r="V20" s="32">
        <v>29188</v>
      </c>
      <c r="W20" s="40">
        <f t="shared" si="24"/>
        <v>34060</v>
      </c>
      <c r="X20" s="42">
        <v>29527</v>
      </c>
      <c r="Y20" s="41">
        <f t="shared" si="11"/>
        <v>15.35205066549259</v>
      </c>
    </row>
    <row r="21" spans="1:25" ht="18" customHeight="1">
      <c r="A21" s="29" t="s">
        <v>29</v>
      </c>
      <c r="B21" s="30">
        <v>4</v>
      </c>
      <c r="C21" s="32">
        <v>200982</v>
      </c>
      <c r="D21" s="32">
        <v>160744</v>
      </c>
      <c r="E21" s="41">
        <f t="shared" si="18"/>
        <v>25.032349574478687</v>
      </c>
      <c r="F21" s="32">
        <v>939804</v>
      </c>
      <c r="G21" s="27">
        <f t="shared" si="22"/>
        <v>1140786</v>
      </c>
      <c r="H21" s="42">
        <v>869262</v>
      </c>
      <c r="I21" s="41">
        <f t="shared" si="7"/>
        <v>31.236152046218525</v>
      </c>
      <c r="J21" s="74">
        <v>6</v>
      </c>
      <c r="K21" s="31">
        <v>384.2</v>
      </c>
      <c r="L21" s="32">
        <v>429.9</v>
      </c>
      <c r="M21" s="41">
        <f t="shared" si="15"/>
        <v>-10.630379157943704</v>
      </c>
      <c r="N21" s="75">
        <v>2598.485</v>
      </c>
      <c r="O21" s="26">
        <f t="shared" si="21"/>
        <v>2982.685</v>
      </c>
      <c r="P21" s="41">
        <v>2855.3</v>
      </c>
      <c r="Q21" s="41">
        <f t="shared" si="9"/>
        <v>4.461352572409205</v>
      </c>
      <c r="R21" s="74">
        <v>5</v>
      </c>
      <c r="S21" s="32">
        <v>1584</v>
      </c>
      <c r="T21" s="25">
        <v>1343</v>
      </c>
      <c r="U21" s="31">
        <f t="shared" si="16"/>
        <v>17.944899478778865</v>
      </c>
      <c r="V21" s="32">
        <v>8514</v>
      </c>
      <c r="W21" s="40">
        <f t="shared" si="24"/>
        <v>10098</v>
      </c>
      <c r="X21" s="42">
        <v>8370</v>
      </c>
      <c r="Y21" s="41">
        <f t="shared" si="11"/>
        <v>20.64516129032259</v>
      </c>
    </row>
    <row r="22" spans="1:25" s="2" customFormat="1" ht="18" customHeight="1">
      <c r="A22" s="22" t="s">
        <v>30</v>
      </c>
      <c r="B22" s="23">
        <v>5</v>
      </c>
      <c r="C22" s="43">
        <v>117776</v>
      </c>
      <c r="D22" s="24">
        <v>102056</v>
      </c>
      <c r="E22" s="39">
        <f t="shared" si="18"/>
        <v>15.40330798777141</v>
      </c>
      <c r="F22" s="43">
        <v>664416</v>
      </c>
      <c r="G22" s="27">
        <f t="shared" si="22"/>
        <v>782192</v>
      </c>
      <c r="H22" s="40">
        <v>710572</v>
      </c>
      <c r="I22" s="41">
        <f t="shared" si="7"/>
        <v>10.079203796378122</v>
      </c>
      <c r="J22" s="71">
        <v>5</v>
      </c>
      <c r="K22" s="77">
        <v>410.1</v>
      </c>
      <c r="L22" s="24">
        <v>338.4</v>
      </c>
      <c r="M22" s="39">
        <f t="shared" si="15"/>
        <v>21.18794326241136</v>
      </c>
      <c r="N22" s="78">
        <v>2470.7000000000003</v>
      </c>
      <c r="O22" s="26">
        <f t="shared" si="23"/>
        <v>2880.8</v>
      </c>
      <c r="P22" s="39">
        <v>2862.9</v>
      </c>
      <c r="Q22" s="41">
        <f t="shared" si="9"/>
        <v>0.6252401411156461</v>
      </c>
      <c r="R22" s="71">
        <v>6</v>
      </c>
      <c r="S22" s="24">
        <v>1104</v>
      </c>
      <c r="T22" s="25">
        <v>902</v>
      </c>
      <c r="U22" s="26">
        <f t="shared" si="16"/>
        <v>22.39467849223946</v>
      </c>
      <c r="V22" s="24">
        <v>6672</v>
      </c>
      <c r="W22" s="40">
        <f t="shared" si="24"/>
        <v>7776</v>
      </c>
      <c r="X22" s="40">
        <v>7194</v>
      </c>
      <c r="Y22" s="41">
        <f t="shared" si="11"/>
        <v>8.090075062552128</v>
      </c>
    </row>
    <row r="23" spans="1:25" ht="18" customHeight="1">
      <c r="A23" s="29" t="s">
        <v>31</v>
      </c>
      <c r="B23" s="30">
        <v>6</v>
      </c>
      <c r="C23" s="32">
        <v>62925</v>
      </c>
      <c r="D23" s="32">
        <v>44362</v>
      </c>
      <c r="E23" s="41">
        <f t="shared" si="18"/>
        <v>41.84437130877778</v>
      </c>
      <c r="F23" s="32">
        <v>344345</v>
      </c>
      <c r="G23" s="27">
        <f t="shared" si="22"/>
        <v>407270</v>
      </c>
      <c r="H23" s="42">
        <v>318640</v>
      </c>
      <c r="I23" s="41">
        <f t="shared" si="7"/>
        <v>27.8150891287974</v>
      </c>
      <c r="J23" s="74">
        <v>7</v>
      </c>
      <c r="K23" s="31">
        <v>167</v>
      </c>
      <c r="L23" s="32">
        <v>86.9</v>
      </c>
      <c r="M23" s="41">
        <f t="shared" si="15"/>
        <v>92.17491369390103</v>
      </c>
      <c r="N23" s="75">
        <v>814.9</v>
      </c>
      <c r="O23" s="26">
        <f t="shared" si="23"/>
        <v>981.9</v>
      </c>
      <c r="P23" s="41">
        <v>594.4</v>
      </c>
      <c r="Q23" s="41">
        <f t="shared" si="9"/>
        <v>65.19179004037684</v>
      </c>
      <c r="R23" s="74">
        <v>8</v>
      </c>
      <c r="S23" s="32">
        <v>550</v>
      </c>
      <c r="T23" s="25">
        <v>398</v>
      </c>
      <c r="U23" s="31">
        <f t="shared" si="16"/>
        <v>38.19095477386936</v>
      </c>
      <c r="V23" s="32">
        <v>3322</v>
      </c>
      <c r="W23" s="40">
        <f t="shared" si="24"/>
        <v>3872</v>
      </c>
      <c r="X23" s="42">
        <v>3384</v>
      </c>
      <c r="Y23" s="41">
        <f t="shared" si="11"/>
        <v>14.42080378250592</v>
      </c>
    </row>
    <row r="24" spans="1:25" ht="18" customHeight="1">
      <c r="A24" s="29" t="s">
        <v>32</v>
      </c>
      <c r="B24" s="30">
        <v>7</v>
      </c>
      <c r="C24" s="32">
        <v>45661</v>
      </c>
      <c r="D24" s="32">
        <v>47381</v>
      </c>
      <c r="E24" s="41">
        <f t="shared" si="18"/>
        <v>-3.6301471053797885</v>
      </c>
      <c r="F24" s="32">
        <v>319462</v>
      </c>
      <c r="G24" s="27">
        <f t="shared" si="22"/>
        <v>365123</v>
      </c>
      <c r="H24" s="42">
        <v>297025</v>
      </c>
      <c r="I24" s="41">
        <f t="shared" si="7"/>
        <v>22.926689672586487</v>
      </c>
      <c r="J24" s="74">
        <v>4</v>
      </c>
      <c r="K24" s="31">
        <v>1647.6</v>
      </c>
      <c r="L24" s="32">
        <v>1611.9</v>
      </c>
      <c r="M24" s="41">
        <f t="shared" si="15"/>
        <v>2.2147775916619983</v>
      </c>
      <c r="N24" s="75">
        <v>14237</v>
      </c>
      <c r="O24" s="26">
        <f t="shared" si="23"/>
        <v>15884.6</v>
      </c>
      <c r="P24" s="41">
        <v>11963</v>
      </c>
      <c r="Q24" s="41">
        <f t="shared" si="9"/>
        <v>32.781074981192006</v>
      </c>
      <c r="R24" s="74">
        <v>9</v>
      </c>
      <c r="S24" s="32">
        <v>504</v>
      </c>
      <c r="T24" s="25">
        <v>551</v>
      </c>
      <c r="U24" s="31">
        <f t="shared" si="16"/>
        <v>-8.52994555353902</v>
      </c>
      <c r="V24" s="32">
        <v>4064</v>
      </c>
      <c r="W24" s="40">
        <f t="shared" si="24"/>
        <v>4568</v>
      </c>
      <c r="X24" s="42">
        <v>3707</v>
      </c>
      <c r="Y24" s="41">
        <f t="shared" si="11"/>
        <v>23.22632856757485</v>
      </c>
    </row>
    <row r="25" spans="1:25" ht="18" customHeight="1">
      <c r="A25" s="29" t="s">
        <v>33</v>
      </c>
      <c r="B25" s="30">
        <v>8</v>
      </c>
      <c r="C25" s="32">
        <v>42241</v>
      </c>
      <c r="D25" s="32"/>
      <c r="E25" s="41"/>
      <c r="F25" s="32">
        <v>185465</v>
      </c>
      <c r="G25" s="27">
        <f t="shared" si="22"/>
        <v>227706</v>
      </c>
      <c r="H25" s="42"/>
      <c r="I25" s="18"/>
      <c r="J25" s="74">
        <v>8</v>
      </c>
      <c r="K25" s="31">
        <v>37.8</v>
      </c>
      <c r="L25" s="41">
        <v>0</v>
      </c>
      <c r="M25" s="41"/>
      <c r="N25" s="75">
        <v>184.79100000000003</v>
      </c>
      <c r="O25" s="26">
        <f aca="true" t="shared" si="25" ref="O23:O26">K25+N25</f>
        <v>222.591</v>
      </c>
      <c r="P25" s="41">
        <v>0</v>
      </c>
      <c r="Q25" s="18"/>
      <c r="R25" s="74">
        <v>7</v>
      </c>
      <c r="S25" s="32">
        <v>1066</v>
      </c>
      <c r="T25" s="89">
        <v>0</v>
      </c>
      <c r="U25" s="31"/>
      <c r="V25" s="32">
        <v>4868</v>
      </c>
      <c r="W25" s="40">
        <f t="shared" si="24"/>
        <v>5934</v>
      </c>
      <c r="X25" s="89">
        <v>0</v>
      </c>
      <c r="Y25" s="18"/>
    </row>
    <row r="26" spans="1:25" ht="18" customHeight="1">
      <c r="A26" s="29" t="s">
        <v>34</v>
      </c>
      <c r="B26" s="30">
        <v>9</v>
      </c>
      <c r="C26" s="32">
        <v>32210</v>
      </c>
      <c r="D26" s="32">
        <v>29266</v>
      </c>
      <c r="E26" s="41">
        <f t="shared" si="18"/>
        <v>10.059454657281485</v>
      </c>
      <c r="F26" s="32">
        <v>224074</v>
      </c>
      <c r="G26" s="27">
        <f t="shared" si="22"/>
        <v>256284</v>
      </c>
      <c r="H26" s="42">
        <v>194318</v>
      </c>
      <c r="I26" s="41">
        <f aca="true" t="shared" si="26" ref="I26:I32">(G26/H26-1)*100</f>
        <v>31.888965510143173</v>
      </c>
      <c r="J26" s="74">
        <v>9</v>
      </c>
      <c r="K26" s="31">
        <v>17.4</v>
      </c>
      <c r="L26" s="32">
        <v>33.6</v>
      </c>
      <c r="M26" s="41">
        <f>(K26/L26-1)*100</f>
        <v>-48.21428571428572</v>
      </c>
      <c r="N26" s="75">
        <v>207.4</v>
      </c>
      <c r="O26" s="26">
        <f t="shared" si="25"/>
        <v>224.8</v>
      </c>
      <c r="P26" s="41">
        <v>273</v>
      </c>
      <c r="Q26" s="41">
        <f aca="true" t="shared" si="27" ref="Q26:Q32">(O26/P26-1)*100</f>
        <v>-17.65567765567765</v>
      </c>
      <c r="R26" s="74">
        <v>4</v>
      </c>
      <c r="S26" s="32">
        <v>2902</v>
      </c>
      <c r="T26" s="25">
        <v>2066</v>
      </c>
      <c r="U26" s="31">
        <f>(S26/T26-1)*100</f>
        <v>40.46466602129719</v>
      </c>
      <c r="V26" s="32">
        <v>23107</v>
      </c>
      <c r="W26" s="40">
        <f t="shared" si="24"/>
        <v>26009</v>
      </c>
      <c r="X26" s="42">
        <v>16144</v>
      </c>
      <c r="Y26" s="41">
        <f aca="true" t="shared" si="28" ref="Y26:Y32">(W26/X26-1)*100</f>
        <v>61.10629335976214</v>
      </c>
    </row>
    <row r="27" spans="1:25" ht="18" customHeight="1">
      <c r="A27" s="19" t="s">
        <v>35</v>
      </c>
      <c r="B27" s="44"/>
      <c r="C27" s="21">
        <f aca="true" t="shared" si="29" ref="C27:G27">SUM(C28:C33)</f>
        <v>3666104</v>
      </c>
      <c r="D27" s="21">
        <f>SUM(D28:D32)</f>
        <v>3423663</v>
      </c>
      <c r="E27" s="38">
        <f aca="true" t="shared" si="30" ref="E27:E32">(C27/D27-1)*100</f>
        <v>7.0813336476166056</v>
      </c>
      <c r="F27" s="21">
        <f t="shared" si="29"/>
        <v>22419204</v>
      </c>
      <c r="G27" s="37">
        <f t="shared" si="29"/>
        <v>26085308</v>
      </c>
      <c r="H27" s="21">
        <f aca="true" t="shared" si="31" ref="H27:L27">SUM(H28:H32)</f>
        <v>24894078</v>
      </c>
      <c r="I27" s="18">
        <f t="shared" si="26"/>
        <v>4.785194294000372</v>
      </c>
      <c r="J27" s="79"/>
      <c r="K27" s="18">
        <f>SUM(K28:K33)</f>
        <v>40362</v>
      </c>
      <c r="L27" s="21">
        <f t="shared" si="31"/>
        <v>35624.5</v>
      </c>
      <c r="M27" s="18">
        <f aca="true" t="shared" si="32" ref="M27:M32">(K27/L27-1)*100</f>
        <v>13.298432258698378</v>
      </c>
      <c r="N27" s="70">
        <f aca="true" t="shared" si="33" ref="N27:S27">SUM(N28:N33)</f>
        <v>276372.41199999995</v>
      </c>
      <c r="O27" s="18">
        <f t="shared" si="33"/>
        <v>316734.412</v>
      </c>
      <c r="P27" s="21">
        <f>SUM(P28:P32)</f>
        <v>303177.3</v>
      </c>
      <c r="Q27" s="18">
        <f t="shared" si="27"/>
        <v>4.471677793819007</v>
      </c>
      <c r="R27" s="79"/>
      <c r="S27" s="21">
        <f t="shared" si="33"/>
        <v>29020</v>
      </c>
      <c r="T27" s="21">
        <f>SUM(T28:T32)</f>
        <v>27764</v>
      </c>
      <c r="U27" s="38">
        <f aca="true" t="shared" si="34" ref="U27:U32">(S27/T27-1)*100</f>
        <v>4.5238438265379655</v>
      </c>
      <c r="V27" s="21">
        <f>SUM(V28:V33)</f>
        <v>188664</v>
      </c>
      <c r="W27" s="47">
        <f>SUM(W28:W33)</f>
        <v>217684</v>
      </c>
      <c r="X27" s="21">
        <f>SUM(X28:X32)</f>
        <v>209995</v>
      </c>
      <c r="Y27" s="18">
        <f t="shared" si="28"/>
        <v>3.6615157503750106</v>
      </c>
    </row>
    <row r="28" spans="1:25" ht="18" customHeight="1">
      <c r="A28" s="45" t="s">
        <v>36</v>
      </c>
      <c r="B28" s="30">
        <v>1</v>
      </c>
      <c r="C28" s="32">
        <v>2162911</v>
      </c>
      <c r="D28" s="25">
        <v>2043941</v>
      </c>
      <c r="E28" s="41">
        <f t="shared" si="30"/>
        <v>5.820618109818243</v>
      </c>
      <c r="F28" s="32">
        <v>13037931</v>
      </c>
      <c r="G28" s="27">
        <f aca="true" t="shared" si="35" ref="G28:G33">C28+F28</f>
        <v>15200842</v>
      </c>
      <c r="H28" s="42">
        <v>14783645</v>
      </c>
      <c r="I28" s="41">
        <f t="shared" si="26"/>
        <v>2.8220171682964423</v>
      </c>
      <c r="J28" s="74">
        <v>1</v>
      </c>
      <c r="K28" s="31">
        <v>26131.5</v>
      </c>
      <c r="L28" s="32">
        <v>23870.5</v>
      </c>
      <c r="M28" s="41">
        <f t="shared" si="32"/>
        <v>9.471942355627249</v>
      </c>
      <c r="N28" s="75">
        <v>182218.5</v>
      </c>
      <c r="O28" s="26">
        <f aca="true" t="shared" si="36" ref="O28:O33">K28+N28</f>
        <v>208350</v>
      </c>
      <c r="P28" s="41">
        <v>200954.1</v>
      </c>
      <c r="Q28" s="41">
        <f t="shared" si="27"/>
        <v>3.680392686688161</v>
      </c>
      <c r="R28" s="74">
        <v>1</v>
      </c>
      <c r="S28" s="32">
        <v>16349</v>
      </c>
      <c r="T28" s="25">
        <v>15751</v>
      </c>
      <c r="U28" s="31">
        <f t="shared" si="34"/>
        <v>3.796584343851195</v>
      </c>
      <c r="V28" s="32">
        <v>106183</v>
      </c>
      <c r="W28" s="42">
        <f aca="true" t="shared" si="37" ref="W28:W33">S28+V28</f>
        <v>122532</v>
      </c>
      <c r="X28" s="42">
        <v>120373</v>
      </c>
      <c r="Y28" s="41">
        <f t="shared" si="28"/>
        <v>1.7935915861530427</v>
      </c>
    </row>
    <row r="29" spans="1:25" ht="18" customHeight="1">
      <c r="A29" s="29" t="s">
        <v>37</v>
      </c>
      <c r="B29" s="30">
        <v>2</v>
      </c>
      <c r="C29" s="32">
        <v>1097660</v>
      </c>
      <c r="D29" s="32">
        <v>990048</v>
      </c>
      <c r="E29" s="41">
        <f t="shared" si="30"/>
        <v>10.869371990044918</v>
      </c>
      <c r="F29" s="32">
        <v>6864182</v>
      </c>
      <c r="G29" s="27">
        <f t="shared" si="35"/>
        <v>7961842</v>
      </c>
      <c r="H29" s="42">
        <v>7288799</v>
      </c>
      <c r="I29" s="41">
        <f t="shared" si="26"/>
        <v>9.233935522162163</v>
      </c>
      <c r="J29" s="74">
        <v>2</v>
      </c>
      <c r="K29" s="31">
        <v>9745</v>
      </c>
      <c r="L29" s="32">
        <v>8410.1</v>
      </c>
      <c r="M29" s="41">
        <f t="shared" si="32"/>
        <v>15.872581776673279</v>
      </c>
      <c r="N29" s="75">
        <v>67449.511</v>
      </c>
      <c r="O29" s="26">
        <f t="shared" si="36"/>
        <v>77194.511</v>
      </c>
      <c r="P29" s="41">
        <v>74871.3</v>
      </c>
      <c r="Q29" s="41">
        <f t="shared" si="27"/>
        <v>3.1029393105235226</v>
      </c>
      <c r="R29" s="74">
        <v>2</v>
      </c>
      <c r="S29" s="32">
        <v>8991</v>
      </c>
      <c r="T29" s="25">
        <v>8599</v>
      </c>
      <c r="U29" s="31">
        <f t="shared" si="34"/>
        <v>4.558669612745669</v>
      </c>
      <c r="V29" s="32">
        <v>58562</v>
      </c>
      <c r="W29" s="42">
        <f t="shared" si="37"/>
        <v>67553</v>
      </c>
      <c r="X29" s="42">
        <v>63828</v>
      </c>
      <c r="Y29" s="41">
        <f t="shared" si="28"/>
        <v>5.835996741242089</v>
      </c>
    </row>
    <row r="30" spans="1:25" ht="18" customHeight="1">
      <c r="A30" s="29" t="s">
        <v>38</v>
      </c>
      <c r="B30" s="30">
        <v>3</v>
      </c>
      <c r="C30" s="32">
        <v>347672</v>
      </c>
      <c r="D30" s="32">
        <v>341290</v>
      </c>
      <c r="E30" s="41">
        <f t="shared" si="30"/>
        <v>1.8699639602683948</v>
      </c>
      <c r="F30" s="32">
        <v>2151307</v>
      </c>
      <c r="G30" s="27">
        <f t="shared" si="35"/>
        <v>2498979</v>
      </c>
      <c r="H30" s="42">
        <v>2409749</v>
      </c>
      <c r="I30" s="41">
        <f t="shared" si="26"/>
        <v>3.7028752787116037</v>
      </c>
      <c r="J30" s="74">
        <v>3</v>
      </c>
      <c r="K30" s="31">
        <v>4403</v>
      </c>
      <c r="L30" s="32">
        <v>3257.7</v>
      </c>
      <c r="M30" s="41">
        <f t="shared" si="32"/>
        <v>35.156705651226325</v>
      </c>
      <c r="N30" s="75">
        <v>26180.596999999998</v>
      </c>
      <c r="O30" s="26">
        <f t="shared" si="36"/>
        <v>30583.596999999998</v>
      </c>
      <c r="P30" s="41">
        <v>26423.3</v>
      </c>
      <c r="Q30" s="41">
        <f t="shared" si="27"/>
        <v>15.74480477457396</v>
      </c>
      <c r="R30" s="74">
        <v>3</v>
      </c>
      <c r="S30" s="32">
        <v>2998</v>
      </c>
      <c r="T30" s="25">
        <v>2918</v>
      </c>
      <c r="U30" s="31">
        <f t="shared" si="34"/>
        <v>2.7416038382453767</v>
      </c>
      <c r="V30" s="32">
        <v>19209</v>
      </c>
      <c r="W30" s="42">
        <f t="shared" si="37"/>
        <v>22207</v>
      </c>
      <c r="X30" s="42">
        <v>21316</v>
      </c>
      <c r="Y30" s="41">
        <f t="shared" si="28"/>
        <v>4.179958716457111</v>
      </c>
    </row>
    <row r="31" spans="1:25" ht="18" customHeight="1">
      <c r="A31" s="29" t="s">
        <v>39</v>
      </c>
      <c r="B31" s="30">
        <v>4</v>
      </c>
      <c r="C31" s="32">
        <v>38400</v>
      </c>
      <c r="D31" s="32">
        <v>37629</v>
      </c>
      <c r="E31" s="41">
        <f t="shared" si="30"/>
        <v>2.0489516064737368</v>
      </c>
      <c r="F31" s="32">
        <v>276362</v>
      </c>
      <c r="G31" s="27">
        <f t="shared" si="35"/>
        <v>314762</v>
      </c>
      <c r="H31" s="42">
        <v>345538</v>
      </c>
      <c r="I31" s="41">
        <f t="shared" si="26"/>
        <v>-8.906690436363007</v>
      </c>
      <c r="J31" s="74">
        <v>4</v>
      </c>
      <c r="K31" s="31">
        <v>76.4</v>
      </c>
      <c r="L31" s="32">
        <v>83.4</v>
      </c>
      <c r="M31" s="41">
        <f t="shared" si="32"/>
        <v>-8.39328537170264</v>
      </c>
      <c r="N31" s="75">
        <v>482.1</v>
      </c>
      <c r="O31" s="26">
        <f t="shared" si="36"/>
        <v>558.5</v>
      </c>
      <c r="P31" s="41">
        <v>845.5</v>
      </c>
      <c r="Q31" s="41">
        <f t="shared" si="27"/>
        <v>-33.94441159077469</v>
      </c>
      <c r="R31" s="74">
        <v>4</v>
      </c>
      <c r="S31" s="32">
        <v>480</v>
      </c>
      <c r="T31" s="25">
        <v>376</v>
      </c>
      <c r="U31" s="31">
        <f t="shared" si="34"/>
        <v>27.65957446808511</v>
      </c>
      <c r="V31" s="32">
        <v>3538</v>
      </c>
      <c r="W31" s="42">
        <f t="shared" si="37"/>
        <v>4018</v>
      </c>
      <c r="X31" s="42">
        <v>3704</v>
      </c>
      <c r="Y31" s="41">
        <f t="shared" si="28"/>
        <v>8.477321814254868</v>
      </c>
    </row>
    <row r="32" spans="1:25" s="2" customFormat="1" ht="18" customHeight="1">
      <c r="A32" s="22" t="s">
        <v>40</v>
      </c>
      <c r="B32" s="23">
        <v>5</v>
      </c>
      <c r="C32" s="24">
        <v>13019</v>
      </c>
      <c r="D32" s="24">
        <v>10755</v>
      </c>
      <c r="E32" s="39">
        <f t="shared" si="30"/>
        <v>21.0506741050674</v>
      </c>
      <c r="F32" s="24">
        <v>66194</v>
      </c>
      <c r="G32" s="27">
        <f t="shared" si="35"/>
        <v>79213</v>
      </c>
      <c r="H32" s="40">
        <v>66347</v>
      </c>
      <c r="I32" s="41">
        <f t="shared" si="26"/>
        <v>19.391984565993937</v>
      </c>
      <c r="J32" s="71">
        <v>5</v>
      </c>
      <c r="K32" s="26">
        <v>4.2</v>
      </c>
      <c r="L32" s="24">
        <v>2.8</v>
      </c>
      <c r="M32" s="39">
        <f t="shared" si="32"/>
        <v>50.00000000000002</v>
      </c>
      <c r="N32" s="73">
        <v>40.104</v>
      </c>
      <c r="O32" s="26">
        <f t="shared" si="36"/>
        <v>44.304</v>
      </c>
      <c r="P32" s="39">
        <v>83.1</v>
      </c>
      <c r="Q32" s="41">
        <f t="shared" si="27"/>
        <v>-46.685920577617324</v>
      </c>
      <c r="R32" s="71">
        <v>5</v>
      </c>
      <c r="S32" s="24">
        <v>140</v>
      </c>
      <c r="T32" s="25">
        <v>120</v>
      </c>
      <c r="U32" s="26">
        <f t="shared" si="34"/>
        <v>16.666666666666675</v>
      </c>
      <c r="V32" s="24">
        <v>930</v>
      </c>
      <c r="W32" s="42">
        <f t="shared" si="37"/>
        <v>1070</v>
      </c>
      <c r="X32" s="40">
        <v>774</v>
      </c>
      <c r="Y32" s="41">
        <f t="shared" si="28"/>
        <v>38.242894056847554</v>
      </c>
    </row>
    <row r="33" spans="1:25" s="2" customFormat="1" ht="18" customHeight="1">
      <c r="A33" s="22" t="s">
        <v>41</v>
      </c>
      <c r="B33" s="23">
        <v>6</v>
      </c>
      <c r="C33" s="24">
        <v>6442</v>
      </c>
      <c r="D33" s="24">
        <v>0</v>
      </c>
      <c r="E33" s="39"/>
      <c r="F33" s="24">
        <v>23228</v>
      </c>
      <c r="G33" s="27">
        <f t="shared" si="35"/>
        <v>29670</v>
      </c>
      <c r="H33" s="40">
        <v>0</v>
      </c>
      <c r="I33" s="41"/>
      <c r="J33" s="71">
        <v>6</v>
      </c>
      <c r="K33" s="26">
        <v>1.9</v>
      </c>
      <c r="L33" s="24">
        <v>0</v>
      </c>
      <c r="M33" s="39"/>
      <c r="N33" s="73">
        <v>1.6</v>
      </c>
      <c r="O33" s="26">
        <f t="shared" si="36"/>
        <v>3.5</v>
      </c>
      <c r="P33" s="39">
        <v>0</v>
      </c>
      <c r="Q33" s="41"/>
      <c r="R33" s="71">
        <v>6</v>
      </c>
      <c r="S33" s="24">
        <v>62</v>
      </c>
      <c r="T33" s="89">
        <v>0</v>
      </c>
      <c r="U33" s="26"/>
      <c r="V33" s="24">
        <v>242</v>
      </c>
      <c r="W33" s="42">
        <f t="shared" si="37"/>
        <v>304</v>
      </c>
      <c r="X33" s="40">
        <v>0</v>
      </c>
      <c r="Y33" s="41"/>
    </row>
    <row r="34" spans="1:25" s="3" customFormat="1" ht="18" customHeight="1">
      <c r="A34" s="19" t="s">
        <v>42</v>
      </c>
      <c r="B34" s="46"/>
      <c r="C34" s="21">
        <f>SUM(C35:C43)</f>
        <v>3737991</v>
      </c>
      <c r="D34" s="21">
        <f>SUM(D35:D43)</f>
        <v>3062306</v>
      </c>
      <c r="E34" s="38">
        <f aca="true" t="shared" si="38" ref="E34:E43">(C34/D34-1)*100</f>
        <v>22.064581397156257</v>
      </c>
      <c r="F34" s="21">
        <f>SUM(F35:F43)</f>
        <v>21056202</v>
      </c>
      <c r="G34" s="37">
        <f>SUM(G35:G43)</f>
        <v>24794193</v>
      </c>
      <c r="H34" s="47">
        <f>SUM(H35:H43)</f>
        <v>20635190</v>
      </c>
      <c r="I34" s="18">
        <f t="shared" si="7"/>
        <v>20.154905285582547</v>
      </c>
      <c r="J34" s="80"/>
      <c r="K34" s="18">
        <f>SUM(K35:K43)</f>
        <v>41625.899999999994</v>
      </c>
      <c r="L34" s="47">
        <f>SUM(L35:L43)</f>
        <v>38610.4</v>
      </c>
      <c r="M34" s="18">
        <f t="shared" si="15"/>
        <v>7.810071897727022</v>
      </c>
      <c r="N34" s="21">
        <f>SUM(N35:N43)</f>
        <v>277831.561</v>
      </c>
      <c r="O34" s="18">
        <f>SUM(O35:O43)</f>
        <v>319457.46099999995</v>
      </c>
      <c r="P34" s="21">
        <f>SUM(P35:P43)</f>
        <v>309128.4000000001</v>
      </c>
      <c r="Q34" s="18">
        <f t="shared" si="9"/>
        <v>3.3413497433428585</v>
      </c>
      <c r="R34" s="80"/>
      <c r="S34" s="21">
        <f>SUM(S35:S43)</f>
        <v>35133</v>
      </c>
      <c r="T34" s="21">
        <f>SUM(T35:T43)</f>
        <v>29628</v>
      </c>
      <c r="U34" s="38">
        <f t="shared" si="16"/>
        <v>18.58039692183071</v>
      </c>
      <c r="V34" s="21">
        <f>SUM(V35:V43)</f>
        <v>218573</v>
      </c>
      <c r="W34" s="47">
        <f>SUM(W35:W43)</f>
        <v>253706</v>
      </c>
      <c r="X34" s="21">
        <f>SUM(X35:X43)</f>
        <v>223881</v>
      </c>
      <c r="Y34" s="18">
        <f t="shared" si="11"/>
        <v>13.321809354076496</v>
      </c>
    </row>
    <row r="35" spans="1:25" s="4" customFormat="1" ht="18" customHeight="1">
      <c r="A35" s="48" t="s">
        <v>43</v>
      </c>
      <c r="B35" s="49">
        <v>1</v>
      </c>
      <c r="C35" s="32">
        <v>2232131</v>
      </c>
      <c r="D35" s="32">
        <v>1890970</v>
      </c>
      <c r="E35" s="41">
        <f t="shared" si="38"/>
        <v>18.041587121953274</v>
      </c>
      <c r="F35" s="32">
        <v>12738371</v>
      </c>
      <c r="G35" s="27">
        <f>C35+F35</f>
        <v>14970502</v>
      </c>
      <c r="H35" s="42">
        <v>12727352</v>
      </c>
      <c r="I35" s="41">
        <f t="shared" si="7"/>
        <v>17.624640223669473</v>
      </c>
      <c r="J35" s="81">
        <v>1</v>
      </c>
      <c r="K35" s="31">
        <v>25944.8</v>
      </c>
      <c r="L35" s="32">
        <v>25965.6</v>
      </c>
      <c r="M35" s="41">
        <f t="shared" si="15"/>
        <v>-0.08010598638198418</v>
      </c>
      <c r="N35" s="75">
        <v>187931</v>
      </c>
      <c r="O35" s="26">
        <f aca="true" t="shared" si="39" ref="O35:O39">K35+N35</f>
        <v>213875.8</v>
      </c>
      <c r="P35" s="41">
        <v>208307.6</v>
      </c>
      <c r="Q35" s="41">
        <f t="shared" si="9"/>
        <v>2.673066177134187</v>
      </c>
      <c r="R35" s="81">
        <v>1</v>
      </c>
      <c r="S35" s="32">
        <v>17655</v>
      </c>
      <c r="T35" s="25">
        <v>15526</v>
      </c>
      <c r="U35" s="31">
        <f t="shared" si="16"/>
        <v>13.712482287775352</v>
      </c>
      <c r="V35" s="32">
        <v>107491</v>
      </c>
      <c r="W35" s="42">
        <f>S35+V35</f>
        <v>125146</v>
      </c>
      <c r="X35" s="42">
        <v>110247</v>
      </c>
      <c r="Y35" s="41">
        <f t="shared" si="11"/>
        <v>13.51419993287799</v>
      </c>
    </row>
    <row r="36" spans="1:25" s="4" customFormat="1" ht="18" customHeight="1">
      <c r="A36" s="48" t="s">
        <v>44</v>
      </c>
      <c r="B36" s="49">
        <v>2</v>
      </c>
      <c r="C36" s="32">
        <v>579590</v>
      </c>
      <c r="D36" s="32">
        <v>461771</v>
      </c>
      <c r="E36" s="41">
        <f t="shared" si="38"/>
        <v>25.514594896604592</v>
      </c>
      <c r="F36" s="32">
        <v>3145477</v>
      </c>
      <c r="G36" s="27">
        <f aca="true" t="shared" si="40" ref="G35:G43">C36+F36</f>
        <v>3725067</v>
      </c>
      <c r="H36" s="42">
        <v>3104359</v>
      </c>
      <c r="I36" s="41">
        <f t="shared" si="7"/>
        <v>19.994723548404036</v>
      </c>
      <c r="J36" s="81">
        <v>2</v>
      </c>
      <c r="K36" s="31">
        <v>9036.4</v>
      </c>
      <c r="L36" s="32">
        <v>7266.7</v>
      </c>
      <c r="M36" s="41">
        <f t="shared" si="15"/>
        <v>24.35355801120178</v>
      </c>
      <c r="N36" s="75">
        <v>49524.6</v>
      </c>
      <c r="O36" s="26">
        <f t="shared" si="39"/>
        <v>58561</v>
      </c>
      <c r="P36" s="41">
        <v>57270.6</v>
      </c>
      <c r="Q36" s="41">
        <f t="shared" si="9"/>
        <v>2.2531630539928127</v>
      </c>
      <c r="R36" s="81">
        <v>2</v>
      </c>
      <c r="S36" s="32">
        <v>4424</v>
      </c>
      <c r="T36" s="25">
        <v>3735</v>
      </c>
      <c r="U36" s="31">
        <f t="shared" si="16"/>
        <v>18.447121820615784</v>
      </c>
      <c r="V36" s="32">
        <v>25406</v>
      </c>
      <c r="W36" s="42">
        <f aca="true" t="shared" si="41" ref="W36:W43">S36+V36</f>
        <v>29830</v>
      </c>
      <c r="X36" s="42">
        <v>25870</v>
      </c>
      <c r="Y36" s="41">
        <f t="shared" si="11"/>
        <v>15.307305759567068</v>
      </c>
    </row>
    <row r="37" spans="1:25" s="4" customFormat="1" ht="18" customHeight="1">
      <c r="A37" s="48" t="s">
        <v>45</v>
      </c>
      <c r="B37" s="49">
        <v>3</v>
      </c>
      <c r="C37" s="32">
        <v>191111</v>
      </c>
      <c r="D37" s="32">
        <v>166378</v>
      </c>
      <c r="E37" s="41">
        <f t="shared" si="38"/>
        <v>14.865547127625046</v>
      </c>
      <c r="F37" s="32">
        <v>1082444</v>
      </c>
      <c r="G37" s="27">
        <f t="shared" si="40"/>
        <v>1273555</v>
      </c>
      <c r="H37" s="42">
        <v>1217127</v>
      </c>
      <c r="I37" s="41">
        <f t="shared" si="7"/>
        <v>4.636163687109063</v>
      </c>
      <c r="J37" s="81">
        <v>4</v>
      </c>
      <c r="K37" s="31">
        <v>1125.6</v>
      </c>
      <c r="L37" s="32">
        <v>1282</v>
      </c>
      <c r="M37" s="41">
        <f t="shared" si="15"/>
        <v>-12.199687987519503</v>
      </c>
      <c r="N37" s="75">
        <v>7901.826</v>
      </c>
      <c r="O37" s="26">
        <f t="shared" si="39"/>
        <v>9027.426</v>
      </c>
      <c r="P37" s="41">
        <v>10411.2</v>
      </c>
      <c r="Q37" s="41">
        <f t="shared" si="9"/>
        <v>-13.291205624711855</v>
      </c>
      <c r="R37" s="81">
        <v>4</v>
      </c>
      <c r="S37" s="32">
        <v>2270</v>
      </c>
      <c r="T37" s="25">
        <v>2038</v>
      </c>
      <c r="U37" s="31">
        <f t="shared" si="16"/>
        <v>11.38370951913641</v>
      </c>
      <c r="V37" s="32">
        <v>13528</v>
      </c>
      <c r="W37" s="42">
        <f t="shared" si="41"/>
        <v>15798</v>
      </c>
      <c r="X37" s="42">
        <v>17092</v>
      </c>
      <c r="Y37" s="41">
        <f t="shared" si="11"/>
        <v>-7.5707933536157235</v>
      </c>
    </row>
    <row r="38" spans="1:25" s="5" customFormat="1" ht="18" customHeight="1">
      <c r="A38" s="45" t="s">
        <v>46</v>
      </c>
      <c r="B38" s="50">
        <v>4</v>
      </c>
      <c r="C38" s="24">
        <v>158184</v>
      </c>
      <c r="D38" s="25">
        <v>78432</v>
      </c>
      <c r="E38" s="39">
        <f t="shared" si="38"/>
        <v>101.6829865361077</v>
      </c>
      <c r="F38" s="24">
        <v>806530</v>
      </c>
      <c r="G38" s="27">
        <f t="shared" si="40"/>
        <v>964714</v>
      </c>
      <c r="H38" s="40">
        <v>564474</v>
      </c>
      <c r="I38" s="41">
        <f t="shared" si="7"/>
        <v>70.90494867788419</v>
      </c>
      <c r="J38" s="82">
        <v>6</v>
      </c>
      <c r="K38" s="26">
        <v>632.7</v>
      </c>
      <c r="L38" s="24">
        <v>394.3</v>
      </c>
      <c r="M38" s="39">
        <f t="shared" si="15"/>
        <v>60.46157747907686</v>
      </c>
      <c r="N38" s="73">
        <v>4218.317000000001</v>
      </c>
      <c r="O38" s="26">
        <f t="shared" si="39"/>
        <v>4851.017000000001</v>
      </c>
      <c r="P38" s="39">
        <v>4348.5</v>
      </c>
      <c r="Q38" s="41">
        <f t="shared" si="9"/>
        <v>11.556099804530318</v>
      </c>
      <c r="R38" s="82">
        <v>3</v>
      </c>
      <c r="S38" s="24">
        <v>2931</v>
      </c>
      <c r="T38" s="25">
        <v>1848</v>
      </c>
      <c r="U38" s="31">
        <f t="shared" si="16"/>
        <v>58.60389610389611</v>
      </c>
      <c r="V38" s="24">
        <v>23064</v>
      </c>
      <c r="W38" s="42">
        <f t="shared" si="41"/>
        <v>25995</v>
      </c>
      <c r="X38" s="40">
        <v>16586</v>
      </c>
      <c r="Y38" s="41">
        <f t="shared" si="11"/>
        <v>56.7285662607018</v>
      </c>
    </row>
    <row r="39" spans="1:25" s="4" customFormat="1" ht="18" customHeight="1">
      <c r="A39" s="48" t="s">
        <v>47</v>
      </c>
      <c r="B39" s="49">
        <v>5</v>
      </c>
      <c r="C39" s="32">
        <v>153582</v>
      </c>
      <c r="D39" s="32">
        <v>121020</v>
      </c>
      <c r="E39" s="41">
        <f t="shared" si="38"/>
        <v>26.906296479920666</v>
      </c>
      <c r="F39" s="32">
        <v>836099</v>
      </c>
      <c r="G39" s="27">
        <f t="shared" si="40"/>
        <v>989681</v>
      </c>
      <c r="H39" s="42">
        <v>799592</v>
      </c>
      <c r="I39" s="41">
        <f t="shared" si="7"/>
        <v>23.773249357172155</v>
      </c>
      <c r="J39" s="81">
        <v>3</v>
      </c>
      <c r="K39" s="31">
        <v>3355.3</v>
      </c>
      <c r="L39" s="32">
        <v>2562</v>
      </c>
      <c r="M39" s="41">
        <f t="shared" si="15"/>
        <v>30.964090554254486</v>
      </c>
      <c r="N39" s="75">
        <v>17982.7</v>
      </c>
      <c r="O39" s="26">
        <f t="shared" si="39"/>
        <v>21338</v>
      </c>
      <c r="P39" s="41">
        <v>19418.1</v>
      </c>
      <c r="Q39" s="41">
        <f t="shared" si="9"/>
        <v>9.887167127576845</v>
      </c>
      <c r="R39" s="81">
        <v>6</v>
      </c>
      <c r="S39" s="32">
        <v>1972</v>
      </c>
      <c r="T39" s="25">
        <v>1579</v>
      </c>
      <c r="U39" s="31">
        <f t="shared" si="16"/>
        <v>24.88917036098797</v>
      </c>
      <c r="V39" s="32">
        <v>11483</v>
      </c>
      <c r="W39" s="42">
        <f t="shared" si="41"/>
        <v>13455</v>
      </c>
      <c r="X39" s="42">
        <v>15765</v>
      </c>
      <c r="Y39" s="41">
        <f t="shared" si="11"/>
        <v>-14.652711703139865</v>
      </c>
    </row>
    <row r="40" spans="1:25" s="5" customFormat="1" ht="18" customHeight="1">
      <c r="A40" s="45" t="s">
        <v>48</v>
      </c>
      <c r="B40" s="50">
        <v>6</v>
      </c>
      <c r="C40" s="24">
        <v>136137</v>
      </c>
      <c r="D40" s="24">
        <v>123386</v>
      </c>
      <c r="E40" s="39">
        <f t="shared" si="38"/>
        <v>10.334235650722135</v>
      </c>
      <c r="F40" s="24">
        <v>844466</v>
      </c>
      <c r="G40" s="27">
        <f t="shared" si="40"/>
        <v>980603</v>
      </c>
      <c r="H40" s="40">
        <v>884751</v>
      </c>
      <c r="I40" s="41">
        <f t="shared" si="7"/>
        <v>10.833782612283006</v>
      </c>
      <c r="J40" s="82">
        <v>5</v>
      </c>
      <c r="K40" s="26">
        <v>708.7</v>
      </c>
      <c r="L40" s="24">
        <v>556.8</v>
      </c>
      <c r="M40" s="39">
        <f t="shared" si="15"/>
        <v>27.280890804597725</v>
      </c>
      <c r="N40" s="73">
        <v>4651.3</v>
      </c>
      <c r="O40" s="26">
        <f aca="true" t="shared" si="42" ref="O40:O42">K40+N40</f>
        <v>5360</v>
      </c>
      <c r="P40" s="39">
        <v>4423.9</v>
      </c>
      <c r="Q40" s="41">
        <f t="shared" si="9"/>
        <v>21.160062388390344</v>
      </c>
      <c r="R40" s="82">
        <v>5</v>
      </c>
      <c r="S40" s="24">
        <v>1977</v>
      </c>
      <c r="T40" s="25">
        <v>2490</v>
      </c>
      <c r="U40" s="26">
        <f t="shared" si="16"/>
        <v>-20.60240963855422</v>
      </c>
      <c r="V40" s="24">
        <v>18306</v>
      </c>
      <c r="W40" s="42">
        <f t="shared" si="41"/>
        <v>20283</v>
      </c>
      <c r="X40" s="40">
        <v>20756</v>
      </c>
      <c r="Y40" s="41">
        <f t="shared" si="11"/>
        <v>-2.2788591250722634</v>
      </c>
    </row>
    <row r="41" spans="1:25" s="5" customFormat="1" ht="18" customHeight="1">
      <c r="A41" s="45" t="s">
        <v>49</v>
      </c>
      <c r="B41" s="49">
        <v>7</v>
      </c>
      <c r="C41" s="24">
        <v>116143</v>
      </c>
      <c r="D41" s="25">
        <v>99976</v>
      </c>
      <c r="E41" s="39">
        <f t="shared" si="38"/>
        <v>16.170881011442752</v>
      </c>
      <c r="F41" s="24">
        <v>696626</v>
      </c>
      <c r="G41" s="27">
        <f t="shared" si="40"/>
        <v>812769</v>
      </c>
      <c r="H41" s="40">
        <v>514732</v>
      </c>
      <c r="I41" s="41">
        <f t="shared" si="7"/>
        <v>57.901393346440486</v>
      </c>
      <c r="J41" s="82">
        <v>8</v>
      </c>
      <c r="K41" s="26">
        <v>365.2</v>
      </c>
      <c r="L41" s="24">
        <v>211.7</v>
      </c>
      <c r="M41" s="39">
        <f t="shared" si="15"/>
        <v>72.50826641473785</v>
      </c>
      <c r="N41" s="73">
        <v>2335.0080000000003</v>
      </c>
      <c r="O41" s="26">
        <f t="shared" si="42"/>
        <v>2700.208</v>
      </c>
      <c r="P41" s="39">
        <v>1410.9</v>
      </c>
      <c r="Q41" s="41">
        <f t="shared" si="9"/>
        <v>91.38195478063646</v>
      </c>
      <c r="R41" s="82">
        <v>8</v>
      </c>
      <c r="S41" s="24">
        <v>1086</v>
      </c>
      <c r="T41" s="25">
        <v>924</v>
      </c>
      <c r="U41" s="26">
        <f t="shared" si="16"/>
        <v>17.532467532467532</v>
      </c>
      <c r="V41" s="24">
        <v>7062</v>
      </c>
      <c r="W41" s="42">
        <f t="shared" si="41"/>
        <v>8148</v>
      </c>
      <c r="X41" s="40">
        <v>5208</v>
      </c>
      <c r="Y41" s="41">
        <f t="shared" si="11"/>
        <v>56.4516129032258</v>
      </c>
    </row>
    <row r="42" spans="1:25" s="4" customFormat="1" ht="18" customHeight="1">
      <c r="A42" s="48" t="s">
        <v>50</v>
      </c>
      <c r="B42" s="50">
        <v>8</v>
      </c>
      <c r="C42" s="32">
        <v>87187</v>
      </c>
      <c r="D42" s="25">
        <v>73709</v>
      </c>
      <c r="E42" s="41">
        <f t="shared" si="38"/>
        <v>18.285419690946835</v>
      </c>
      <c r="F42" s="32">
        <v>457786</v>
      </c>
      <c r="G42" s="27">
        <f t="shared" si="40"/>
        <v>544973</v>
      </c>
      <c r="H42" s="42">
        <v>482726</v>
      </c>
      <c r="I42" s="41">
        <f t="shared" si="7"/>
        <v>12.894892754896148</v>
      </c>
      <c r="J42" s="81">
        <v>9</v>
      </c>
      <c r="K42" s="31">
        <v>91.8</v>
      </c>
      <c r="L42" s="32">
        <v>91.8</v>
      </c>
      <c r="M42" s="41">
        <f t="shared" si="15"/>
        <v>0</v>
      </c>
      <c r="N42" s="75">
        <v>711.6039999999999</v>
      </c>
      <c r="O42" s="26">
        <f t="shared" si="42"/>
        <v>803.4039999999999</v>
      </c>
      <c r="P42" s="41">
        <v>956.2</v>
      </c>
      <c r="Q42" s="41">
        <f t="shared" si="9"/>
        <v>-15.979502196193284</v>
      </c>
      <c r="R42" s="81">
        <v>9</v>
      </c>
      <c r="S42" s="32">
        <v>888</v>
      </c>
      <c r="T42" s="25">
        <v>726</v>
      </c>
      <c r="U42" s="31">
        <f t="shared" si="16"/>
        <v>22.314049586776854</v>
      </c>
      <c r="V42" s="32">
        <v>4992</v>
      </c>
      <c r="W42" s="42">
        <f t="shared" si="41"/>
        <v>5880</v>
      </c>
      <c r="X42" s="42">
        <v>5272</v>
      </c>
      <c r="Y42" s="41">
        <f t="shared" si="11"/>
        <v>11.532625189681344</v>
      </c>
    </row>
    <row r="43" spans="1:25" s="4" customFormat="1" ht="18" customHeight="1">
      <c r="A43" s="48" t="s">
        <v>51</v>
      </c>
      <c r="B43" s="49">
        <v>9</v>
      </c>
      <c r="C43" s="32">
        <v>83926</v>
      </c>
      <c r="D43" s="25">
        <v>46664</v>
      </c>
      <c r="E43" s="41">
        <f>(C43/D43-1)*100</f>
        <v>79.85170581176067</v>
      </c>
      <c r="F43" s="32">
        <v>448403</v>
      </c>
      <c r="G43" s="27">
        <f>C43+F43</f>
        <v>532329</v>
      </c>
      <c r="H43" s="42">
        <v>340077</v>
      </c>
      <c r="I43" s="41">
        <f>(G43/H43-1)*100</f>
        <v>56.53190306901084</v>
      </c>
      <c r="J43" s="81">
        <v>7</v>
      </c>
      <c r="K43" s="31">
        <v>365.4</v>
      </c>
      <c r="L43" s="32">
        <v>279.5</v>
      </c>
      <c r="M43" s="41">
        <f>(K43/L43-1)*100</f>
        <v>30.73345259391771</v>
      </c>
      <c r="N43" s="75">
        <v>2575.206</v>
      </c>
      <c r="O43" s="26">
        <f>K43+N43</f>
        <v>2940.606</v>
      </c>
      <c r="P43" s="41">
        <v>2581.4</v>
      </c>
      <c r="Q43" s="41">
        <f>(O43/P43-1)*100</f>
        <v>13.915162315022855</v>
      </c>
      <c r="R43" s="81">
        <v>7</v>
      </c>
      <c r="S43" s="32">
        <v>1930</v>
      </c>
      <c r="T43" s="25">
        <v>762</v>
      </c>
      <c r="U43" s="31">
        <f>(S43/T43-1)*100</f>
        <v>153.28083989501314</v>
      </c>
      <c r="V43" s="32">
        <v>7241</v>
      </c>
      <c r="W43" s="42">
        <f>S43+V43</f>
        <v>9171</v>
      </c>
      <c r="X43" s="42">
        <v>7085</v>
      </c>
      <c r="Y43" s="41">
        <f>(W43/X43-1)*100</f>
        <v>29.442484121383195</v>
      </c>
    </row>
    <row r="44" spans="1:25" ht="18" customHeight="1">
      <c r="A44" s="19" t="s">
        <v>52</v>
      </c>
      <c r="B44" s="44"/>
      <c r="C44" s="21">
        <f>SUM(C45:C50)</f>
        <v>980049</v>
      </c>
      <c r="D44" s="21">
        <f>SUM(D45:D50)</f>
        <v>916801</v>
      </c>
      <c r="E44" s="38">
        <f aca="true" t="shared" si="43" ref="E44:E56">(C44/D44-1)*100</f>
        <v>6.898770834674051</v>
      </c>
      <c r="F44" s="21">
        <f>SUM(F45:F50)</f>
        <v>5995153</v>
      </c>
      <c r="G44" s="37">
        <f>SUM(G45:G50)</f>
        <v>6975202</v>
      </c>
      <c r="H44" s="21">
        <f>SUM(H45:H50)</f>
        <v>6673817</v>
      </c>
      <c r="I44" s="18">
        <f>(G44/H44-1)*100</f>
        <v>4.5159314377364534</v>
      </c>
      <c r="J44" s="79"/>
      <c r="K44" s="18">
        <f>SUM(K45:K50)</f>
        <v>5087.900000000001</v>
      </c>
      <c r="L44" s="21">
        <f>SUM(L45:L50)</f>
        <v>4907.200000000001</v>
      </c>
      <c r="M44" s="18">
        <f>(K44/L44-1)*100</f>
        <v>3.6823443104010423</v>
      </c>
      <c r="N44" s="21">
        <f>SUM(N45:N50)</f>
        <v>33972.47900000001</v>
      </c>
      <c r="O44" s="18">
        <f>SUM(O45:O50)</f>
        <v>39060.37900000001</v>
      </c>
      <c r="P44" s="21">
        <f>SUM(P45:P50)</f>
        <v>39391.9</v>
      </c>
      <c r="Q44" s="18">
        <f>(O44/P44-1)*100</f>
        <v>-0.8415968765152049</v>
      </c>
      <c r="R44" s="79"/>
      <c r="S44" s="21">
        <f>SUM(S45:S50)</f>
        <v>8082</v>
      </c>
      <c r="T44" s="21">
        <f>SUM(T45:T50)</f>
        <v>7864</v>
      </c>
      <c r="U44" s="38">
        <f>(S44/T44-1)*100</f>
        <v>2.7721261444557443</v>
      </c>
      <c r="V44" s="21">
        <f>SUM(V45:V50)</f>
        <v>56073</v>
      </c>
      <c r="W44" s="21">
        <f>SUM(W45:W50)</f>
        <v>64155</v>
      </c>
      <c r="X44" s="21">
        <f>SUM(X45:X50)</f>
        <v>65402</v>
      </c>
      <c r="Y44" s="18">
        <f>(W44/X44-1)*100</f>
        <v>-1.9066695208097562</v>
      </c>
    </row>
    <row r="45" spans="1:25" ht="18" customHeight="1">
      <c r="A45" s="29" t="s">
        <v>53</v>
      </c>
      <c r="B45" s="30">
        <v>1</v>
      </c>
      <c r="C45" s="32">
        <v>740056</v>
      </c>
      <c r="D45" s="32">
        <v>694707</v>
      </c>
      <c r="E45" s="41">
        <f t="shared" si="43"/>
        <v>6.527787973922816</v>
      </c>
      <c r="F45" s="32">
        <v>4487250</v>
      </c>
      <c r="G45" s="27">
        <f>C45+F45</f>
        <v>5227306</v>
      </c>
      <c r="H45" s="51">
        <v>5067187</v>
      </c>
      <c r="I45" s="41">
        <f>(G45/H45-1)*100</f>
        <v>3.1599189056966015</v>
      </c>
      <c r="J45" s="74">
        <v>1</v>
      </c>
      <c r="K45" s="31">
        <v>3982.5</v>
      </c>
      <c r="L45" s="32">
        <v>3974</v>
      </c>
      <c r="M45" s="41">
        <f>(K45/L45-1)*100</f>
        <v>0.2138902868646264</v>
      </c>
      <c r="N45" s="75">
        <v>27358.079</v>
      </c>
      <c r="O45" s="26">
        <f>K45+N45</f>
        <v>31340.579</v>
      </c>
      <c r="P45" s="41">
        <v>32100.5</v>
      </c>
      <c r="Q45" s="41">
        <f>(O45/P45-1)*100</f>
        <v>-2.367318266070617</v>
      </c>
      <c r="R45" s="74">
        <v>1</v>
      </c>
      <c r="S45" s="24">
        <v>5888</v>
      </c>
      <c r="T45" s="25">
        <v>5766</v>
      </c>
      <c r="U45" s="31">
        <f>(S45/T45-1)*100</f>
        <v>2.1158515435310443</v>
      </c>
      <c r="V45" s="32">
        <v>38310</v>
      </c>
      <c r="W45" s="42">
        <f>S45+V45</f>
        <v>44198</v>
      </c>
      <c r="X45" s="51">
        <v>45895</v>
      </c>
      <c r="Y45" s="41">
        <f>(W45/X45-1)*100</f>
        <v>-3.697570541453321</v>
      </c>
    </row>
    <row r="46" spans="1:25" ht="18" customHeight="1">
      <c r="A46" s="29" t="s">
        <v>54</v>
      </c>
      <c r="B46" s="30">
        <v>2</v>
      </c>
      <c r="C46" s="32">
        <v>95425</v>
      </c>
      <c r="D46" s="32">
        <v>86623</v>
      </c>
      <c r="E46" s="41">
        <f t="shared" si="43"/>
        <v>10.161273564757622</v>
      </c>
      <c r="F46" s="32">
        <v>632482</v>
      </c>
      <c r="G46" s="27">
        <f>C46+F46</f>
        <v>727907</v>
      </c>
      <c r="H46" s="51">
        <v>607277</v>
      </c>
      <c r="I46" s="41">
        <f>(G46/H46-1)*100</f>
        <v>19.86408179463408</v>
      </c>
      <c r="J46" s="74">
        <v>2</v>
      </c>
      <c r="K46" s="31">
        <v>638.6</v>
      </c>
      <c r="L46" s="32">
        <v>475.6</v>
      </c>
      <c r="M46" s="41">
        <f>(K46/L46-1)*100</f>
        <v>34.272497897392775</v>
      </c>
      <c r="N46" s="75">
        <v>3979</v>
      </c>
      <c r="O46" s="26">
        <f>K46+N46</f>
        <v>4617.6</v>
      </c>
      <c r="P46" s="41">
        <v>3662.3</v>
      </c>
      <c r="Q46" s="41">
        <f>(O46/P46-1)*100</f>
        <v>26.084700871037334</v>
      </c>
      <c r="R46" s="74">
        <v>2</v>
      </c>
      <c r="S46" s="24">
        <v>822</v>
      </c>
      <c r="T46" s="25">
        <v>750</v>
      </c>
      <c r="U46" s="31">
        <f>(S46/T46-1)*100</f>
        <v>9.600000000000009</v>
      </c>
      <c r="V46" s="32">
        <v>9075</v>
      </c>
      <c r="W46" s="42">
        <f>S46+V46</f>
        <v>9897</v>
      </c>
      <c r="X46" s="51">
        <v>9090</v>
      </c>
      <c r="Y46" s="41">
        <f>(W46/X46-1)*100</f>
        <v>8.877887788778871</v>
      </c>
    </row>
    <row r="47" spans="1:25" ht="18" customHeight="1">
      <c r="A47" s="29" t="s">
        <v>55</v>
      </c>
      <c r="B47" s="30">
        <v>3</v>
      </c>
      <c r="C47" s="32">
        <v>52753</v>
      </c>
      <c r="D47" s="32">
        <v>43669</v>
      </c>
      <c r="E47" s="41">
        <f>(C47/D47-1)*100</f>
        <v>20.8019418809682</v>
      </c>
      <c r="F47" s="32">
        <v>290540</v>
      </c>
      <c r="G47" s="27">
        <f>C47+F47</f>
        <v>343293</v>
      </c>
      <c r="H47" s="51">
        <v>321518</v>
      </c>
      <c r="I47" s="41">
        <f>(G47/H47-1)*100</f>
        <v>6.7725601677044445</v>
      </c>
      <c r="J47" s="74">
        <v>4</v>
      </c>
      <c r="K47" s="31">
        <v>218.6</v>
      </c>
      <c r="L47" s="32">
        <v>161.5</v>
      </c>
      <c r="M47" s="41">
        <f>(K47/L47-1)*100</f>
        <v>35.35603715170279</v>
      </c>
      <c r="N47" s="75">
        <v>818.3</v>
      </c>
      <c r="O47" s="26">
        <f>K47+N47</f>
        <v>1036.8999999999999</v>
      </c>
      <c r="P47" s="41">
        <v>1299.6</v>
      </c>
      <c r="Q47" s="41">
        <f>(O47/P47-1)*100</f>
        <v>-20.213911972914744</v>
      </c>
      <c r="R47" s="74">
        <v>5</v>
      </c>
      <c r="S47" s="24">
        <v>400</v>
      </c>
      <c r="T47" s="25">
        <v>348</v>
      </c>
      <c r="U47" s="31">
        <f>(S47/T47-1)*100</f>
        <v>14.942528735632177</v>
      </c>
      <c r="V47" s="32">
        <v>2324</v>
      </c>
      <c r="W47" s="42">
        <f>S47+V47</f>
        <v>2724</v>
      </c>
      <c r="X47" s="51">
        <v>2644</v>
      </c>
      <c r="Y47" s="41">
        <f>(W47/X47-1)*100</f>
        <v>3.0257186081694476</v>
      </c>
    </row>
    <row r="48" spans="1:25" s="2" customFormat="1" ht="18" customHeight="1">
      <c r="A48" s="22" t="s">
        <v>56</v>
      </c>
      <c r="B48" s="30">
        <v>4</v>
      </c>
      <c r="C48" s="24">
        <v>50196</v>
      </c>
      <c r="D48" s="24">
        <v>50612</v>
      </c>
      <c r="E48" s="39">
        <f>(C48/D48-1)*100</f>
        <v>-0.8219394609973896</v>
      </c>
      <c r="F48" s="24">
        <v>313734</v>
      </c>
      <c r="G48" s="27">
        <f>C48+F48</f>
        <v>363930</v>
      </c>
      <c r="H48" s="52">
        <v>349571</v>
      </c>
      <c r="I48" s="41">
        <f>(G48/H48-1)*100</f>
        <v>4.107606180146517</v>
      </c>
      <c r="J48" s="71">
        <v>3</v>
      </c>
      <c r="K48" s="26">
        <v>228</v>
      </c>
      <c r="L48" s="24">
        <v>275.1</v>
      </c>
      <c r="M48" s="39">
        <f>(K48/L48-1)*100</f>
        <v>-17.12104689203926</v>
      </c>
      <c r="N48" s="73">
        <v>1665.3</v>
      </c>
      <c r="O48" s="26">
        <f>K48+N48</f>
        <v>1893.3</v>
      </c>
      <c r="P48" s="39">
        <v>2055.5</v>
      </c>
      <c r="Q48" s="41">
        <f>(O48/P48-1)*100</f>
        <v>-7.8910240817319455</v>
      </c>
      <c r="R48" s="71">
        <v>3</v>
      </c>
      <c r="S48" s="24">
        <v>534</v>
      </c>
      <c r="T48" s="25">
        <v>558</v>
      </c>
      <c r="U48" s="26">
        <f>(S48/T48-1)*100</f>
        <v>-4.3010752688172005</v>
      </c>
      <c r="V48" s="24">
        <v>3468</v>
      </c>
      <c r="W48" s="42">
        <f>S48+V48</f>
        <v>4002</v>
      </c>
      <c r="X48" s="52">
        <v>3980</v>
      </c>
      <c r="Y48" s="41">
        <f>(W48/X48-1)*100</f>
        <v>0.5527638190954809</v>
      </c>
    </row>
    <row r="49" spans="1:25" ht="18" customHeight="1">
      <c r="A49" s="29" t="s">
        <v>57</v>
      </c>
      <c r="B49" s="30">
        <v>5</v>
      </c>
      <c r="C49" s="32">
        <v>41619</v>
      </c>
      <c r="D49" s="32">
        <v>41190</v>
      </c>
      <c r="E49" s="41">
        <f t="shared" si="43"/>
        <v>1.0415149308084404</v>
      </c>
      <c r="F49" s="32">
        <v>271147</v>
      </c>
      <c r="G49" s="27">
        <f>C49+F49</f>
        <v>312766</v>
      </c>
      <c r="H49" s="51">
        <v>302304</v>
      </c>
      <c r="I49" s="41">
        <f>(G49/H49-1)*100</f>
        <v>3.4607547369535308</v>
      </c>
      <c r="J49" s="74">
        <v>5</v>
      </c>
      <c r="K49" s="31">
        <v>20.2</v>
      </c>
      <c r="L49" s="32">
        <v>21</v>
      </c>
      <c r="M49" s="41">
        <f>(K49/L49-1)*100</f>
        <v>-3.809523809523818</v>
      </c>
      <c r="N49" s="75">
        <v>151.8</v>
      </c>
      <c r="O49" s="26">
        <f>K49+N49</f>
        <v>172</v>
      </c>
      <c r="P49" s="41">
        <v>162.3</v>
      </c>
      <c r="Q49" s="41">
        <f>(O49/P49-1)*100</f>
        <v>5.976586568083797</v>
      </c>
      <c r="R49" s="74">
        <v>4</v>
      </c>
      <c r="S49" s="24">
        <v>438</v>
      </c>
      <c r="T49" s="25">
        <v>442</v>
      </c>
      <c r="U49" s="31">
        <f>(S49/T49-1)*100</f>
        <v>-0.9049773755656076</v>
      </c>
      <c r="V49" s="32">
        <v>2896</v>
      </c>
      <c r="W49" s="42">
        <f>S49+V49</f>
        <v>3334</v>
      </c>
      <c r="X49" s="51">
        <v>3377</v>
      </c>
      <c r="Y49" s="41">
        <f>(W49/X49-1)*100</f>
        <v>-1.2733195143618592</v>
      </c>
    </row>
    <row r="50" spans="1:25" ht="18" customHeight="1">
      <c r="A50" s="29" t="s">
        <v>58</v>
      </c>
      <c r="B50" s="30">
        <v>6</v>
      </c>
      <c r="C50" s="32">
        <v>0</v>
      </c>
      <c r="D50" s="32">
        <v>0</v>
      </c>
      <c r="E50" s="41"/>
      <c r="F50" s="32">
        <v>0</v>
      </c>
      <c r="G50" s="27">
        <f>C50+F50</f>
        <v>0</v>
      </c>
      <c r="H50" s="53">
        <v>25960</v>
      </c>
      <c r="I50" s="41"/>
      <c r="J50" s="74">
        <v>6</v>
      </c>
      <c r="K50" s="31">
        <v>0</v>
      </c>
      <c r="L50" s="32">
        <v>0</v>
      </c>
      <c r="M50" s="41"/>
      <c r="N50" s="75">
        <v>0</v>
      </c>
      <c r="O50" s="26">
        <f>K50+N50</f>
        <v>0</v>
      </c>
      <c r="P50" s="74">
        <v>111.7</v>
      </c>
      <c r="Q50" s="41"/>
      <c r="R50" s="74">
        <v>6</v>
      </c>
      <c r="S50" s="28">
        <v>0</v>
      </c>
      <c r="T50" s="25">
        <v>0</v>
      </c>
      <c r="U50" s="31"/>
      <c r="V50" s="32">
        <v>0</v>
      </c>
      <c r="W50" s="42">
        <f>S50+V50</f>
        <v>0</v>
      </c>
      <c r="X50" s="53">
        <v>416</v>
      </c>
      <c r="Y50" s="41"/>
    </row>
    <row r="51" spans="1:25" ht="18" customHeight="1">
      <c r="A51" s="19" t="s">
        <v>59</v>
      </c>
      <c r="B51" s="44"/>
      <c r="C51" s="21">
        <f>SUM(C52:C56)</f>
        <v>892028</v>
      </c>
      <c r="D51" s="21">
        <f>SUM(D52:D56)</f>
        <v>799490</v>
      </c>
      <c r="E51" s="38">
        <f t="shared" si="43"/>
        <v>11.574628825876498</v>
      </c>
      <c r="F51" s="21">
        <f>SUM(F52:F56)</f>
        <v>5046166</v>
      </c>
      <c r="G51" s="37">
        <f>SUM(G52:G56)</f>
        <v>5938194</v>
      </c>
      <c r="H51" s="21">
        <f>SUM(H52:H56)</f>
        <v>5461363</v>
      </c>
      <c r="I51" s="18">
        <f>(G51/H51-1)*100</f>
        <v>8.730988949095675</v>
      </c>
      <c r="J51" s="79"/>
      <c r="K51" s="70">
        <f>SUM(K52:K56)</f>
        <v>4872.900000000001</v>
      </c>
      <c r="L51" s="18">
        <f>SUM(L52:L56)</f>
        <v>4099.8</v>
      </c>
      <c r="M51" s="18">
        <f>(K51/L51-1)*100</f>
        <v>18.85701741548369</v>
      </c>
      <c r="N51" s="70">
        <f>SUM(N52:N56)</f>
        <v>33058.242</v>
      </c>
      <c r="O51" s="70">
        <f>SUM(O52:O56)</f>
        <v>37931.142</v>
      </c>
      <c r="P51" s="70">
        <f>SUM(P52:P56)</f>
        <v>34789.5</v>
      </c>
      <c r="Q51" s="18">
        <f>(O51/P51-1)*100</f>
        <v>9.030431595740085</v>
      </c>
      <c r="R51" s="79"/>
      <c r="S51" s="21">
        <f>SUM(S52:S56)</f>
        <v>8818</v>
      </c>
      <c r="T51" s="21">
        <f>SUM(T52:T56)</f>
        <v>6931</v>
      </c>
      <c r="U51" s="38">
        <f>(S51/T51-1)*100</f>
        <v>27.225508584619828</v>
      </c>
      <c r="V51" s="21">
        <f>SUM(V52:V56)</f>
        <v>46933</v>
      </c>
      <c r="W51" s="21">
        <f>SUM(W52:W56)</f>
        <v>55751</v>
      </c>
      <c r="X51" s="21">
        <f>SUM(X52:X56)</f>
        <v>49387</v>
      </c>
      <c r="Y51" s="18">
        <f>(W51/X51-1)*100</f>
        <v>12.885982141049258</v>
      </c>
    </row>
    <row r="52" spans="1:25" ht="18" customHeight="1">
      <c r="A52" s="29" t="s">
        <v>60</v>
      </c>
      <c r="B52" s="30">
        <v>1</v>
      </c>
      <c r="C52" s="32">
        <v>729324</v>
      </c>
      <c r="D52" s="25">
        <v>636822</v>
      </c>
      <c r="E52" s="41">
        <f t="shared" si="43"/>
        <v>14.525566013736956</v>
      </c>
      <c r="F52" s="32">
        <v>4094122</v>
      </c>
      <c r="G52" s="27">
        <f>C52+F52</f>
        <v>4823446</v>
      </c>
      <c r="H52" s="42">
        <v>4441041</v>
      </c>
      <c r="I52" s="41">
        <f>(G52/H52-1)*100</f>
        <v>8.610706363665631</v>
      </c>
      <c r="J52" s="74">
        <v>1</v>
      </c>
      <c r="K52" s="31">
        <v>4545.6</v>
      </c>
      <c r="L52" s="32">
        <v>3853.9</v>
      </c>
      <c r="M52" s="41">
        <f>(K52/L52-1)*100</f>
        <v>17.94805262201926</v>
      </c>
      <c r="N52" s="75">
        <v>30731.1</v>
      </c>
      <c r="O52" s="26">
        <f>K52+N52</f>
        <v>35276.7</v>
      </c>
      <c r="P52" s="41">
        <v>32539.7</v>
      </c>
      <c r="Q52" s="41">
        <f>(O52/P52-1)*100</f>
        <v>8.411263779321864</v>
      </c>
      <c r="R52" s="74">
        <v>1</v>
      </c>
      <c r="S52" s="32">
        <v>5938</v>
      </c>
      <c r="T52" s="25">
        <v>5247</v>
      </c>
      <c r="U52" s="31">
        <f>(S52/T52-1)*100</f>
        <v>13.169430150562222</v>
      </c>
      <c r="V52" s="32">
        <v>35665</v>
      </c>
      <c r="W52" s="42">
        <f>S52+V52</f>
        <v>41603</v>
      </c>
      <c r="X52" s="42">
        <v>37839</v>
      </c>
      <c r="Y52" s="41">
        <f>(W52/X52-1)*100</f>
        <v>9.947408758159582</v>
      </c>
    </row>
    <row r="53" spans="1:25" ht="18" customHeight="1">
      <c r="A53" s="29" t="s">
        <v>61</v>
      </c>
      <c r="B53" s="30">
        <v>2</v>
      </c>
      <c r="C53" s="32">
        <v>54317</v>
      </c>
      <c r="D53" s="25">
        <v>66125</v>
      </c>
      <c r="E53" s="41">
        <f t="shared" si="43"/>
        <v>-17.85708884688091</v>
      </c>
      <c r="F53" s="32">
        <v>341571</v>
      </c>
      <c r="G53" s="27">
        <f>C53+F53</f>
        <v>395888</v>
      </c>
      <c r="H53" s="42">
        <v>385833</v>
      </c>
      <c r="I53" s="41">
        <f>(G53/H53-1)*100</f>
        <v>2.6060497676455796</v>
      </c>
      <c r="J53" s="74">
        <v>2</v>
      </c>
      <c r="K53" s="31">
        <v>124.6</v>
      </c>
      <c r="L53" s="32">
        <v>136.6</v>
      </c>
      <c r="M53" s="41">
        <f>(K53/L53-1)*100</f>
        <v>-8.784773060029282</v>
      </c>
      <c r="N53" s="75">
        <v>1017.905</v>
      </c>
      <c r="O53" s="26">
        <f>K53+N53</f>
        <v>1142.5049999999999</v>
      </c>
      <c r="P53" s="41">
        <v>1319.9</v>
      </c>
      <c r="Q53" s="41">
        <f>(O53/P53-1)*100</f>
        <v>-13.440033335858793</v>
      </c>
      <c r="R53" s="74">
        <v>3</v>
      </c>
      <c r="S53" s="32">
        <v>562</v>
      </c>
      <c r="T53" s="25">
        <v>666</v>
      </c>
      <c r="U53" s="31">
        <f>(S53/T53-1)*100</f>
        <v>-15.615615615615619</v>
      </c>
      <c r="V53" s="74">
        <v>3760</v>
      </c>
      <c r="W53" s="42">
        <f>S53+V53</f>
        <v>4322</v>
      </c>
      <c r="X53" s="42">
        <v>4106</v>
      </c>
      <c r="Y53" s="41">
        <f>(W53/X53-1)*100</f>
        <v>5.260594252313688</v>
      </c>
    </row>
    <row r="54" spans="1:25" ht="18" customHeight="1">
      <c r="A54" s="54" t="s">
        <v>62</v>
      </c>
      <c r="B54" s="55">
        <v>3</v>
      </c>
      <c r="C54" s="56">
        <v>40708</v>
      </c>
      <c r="D54" s="57">
        <v>30745</v>
      </c>
      <c r="E54" s="58">
        <f>(C54/D54-1)*100</f>
        <v>32.40526914945521</v>
      </c>
      <c r="F54" s="56">
        <v>170134</v>
      </c>
      <c r="G54" s="27">
        <f>C54+F54</f>
        <v>210842</v>
      </c>
      <c r="H54" s="59">
        <v>179399</v>
      </c>
      <c r="I54" s="58">
        <f>(G54/H54-1)*100</f>
        <v>17.526853549908306</v>
      </c>
      <c r="J54" s="83">
        <v>4</v>
      </c>
      <c r="K54" s="84">
        <v>45.9</v>
      </c>
      <c r="L54" s="56">
        <v>0.1</v>
      </c>
      <c r="M54" s="58"/>
      <c r="N54" s="85">
        <v>89.6</v>
      </c>
      <c r="O54" s="72">
        <f>K54+N54</f>
        <v>135.5</v>
      </c>
      <c r="P54" s="58">
        <v>1.6</v>
      </c>
      <c r="Q54" s="58"/>
      <c r="R54" s="83">
        <v>4</v>
      </c>
      <c r="S54" s="56">
        <v>432</v>
      </c>
      <c r="T54" s="57">
        <v>336</v>
      </c>
      <c r="U54" s="84">
        <f>(S54/T54-1)*100</f>
        <v>28.57142857142858</v>
      </c>
      <c r="V54" s="83">
        <v>1976</v>
      </c>
      <c r="W54" s="59">
        <f>S54+V54</f>
        <v>2408</v>
      </c>
      <c r="X54" s="59">
        <v>2126</v>
      </c>
      <c r="Y54" s="58">
        <f>(W54/X54-1)*100</f>
        <v>13.264346190028231</v>
      </c>
    </row>
    <row r="55" spans="1:25" ht="18" customHeight="1">
      <c r="A55" s="29" t="s">
        <v>63</v>
      </c>
      <c r="B55" s="30">
        <v>4</v>
      </c>
      <c r="C55" s="32">
        <v>37595</v>
      </c>
      <c r="D55" s="25">
        <v>39879</v>
      </c>
      <c r="E55" s="41">
        <f>(C55/D55-1)*100</f>
        <v>-5.7273251586047795</v>
      </c>
      <c r="F55" s="32">
        <v>260841</v>
      </c>
      <c r="G55" s="27">
        <f>C55+F55</f>
        <v>298436</v>
      </c>
      <c r="H55" s="42">
        <v>286950</v>
      </c>
      <c r="I55" s="41">
        <f>(G55/H55-1)*100</f>
        <v>4.00278794215021</v>
      </c>
      <c r="J55" s="74">
        <v>5</v>
      </c>
      <c r="K55" s="31">
        <v>37.5</v>
      </c>
      <c r="L55" s="32">
        <v>46.9</v>
      </c>
      <c r="M55" s="41">
        <f>(K55/L55-1)*100</f>
        <v>-20.04264392324093</v>
      </c>
      <c r="N55" s="75">
        <v>340.3</v>
      </c>
      <c r="O55" s="26">
        <f>K55+N55</f>
        <v>377.8</v>
      </c>
      <c r="P55" s="41">
        <v>412.3</v>
      </c>
      <c r="Q55" s="41">
        <f>(O55/P55-1)*100</f>
        <v>-8.367693427116174</v>
      </c>
      <c r="R55" s="74">
        <v>2</v>
      </c>
      <c r="S55" s="32">
        <v>1552</v>
      </c>
      <c r="T55" s="25">
        <v>388</v>
      </c>
      <c r="U55" s="31">
        <f>(S55/T55-1)*100</f>
        <v>300</v>
      </c>
      <c r="V55" s="74">
        <v>3314</v>
      </c>
      <c r="W55" s="42">
        <f>S55+V55</f>
        <v>4866</v>
      </c>
      <c r="X55" s="42">
        <v>3038</v>
      </c>
      <c r="Y55" s="41">
        <f>(W55/X55-1)*100</f>
        <v>60.17116524028967</v>
      </c>
    </row>
    <row r="56" spans="1:25" s="2" customFormat="1" ht="18" customHeight="1">
      <c r="A56" s="60" t="s">
        <v>64</v>
      </c>
      <c r="B56" s="61">
        <v>5</v>
      </c>
      <c r="C56" s="25">
        <v>30084</v>
      </c>
      <c r="D56" s="25">
        <v>25919</v>
      </c>
      <c r="E56" s="62">
        <f t="shared" si="43"/>
        <v>16.06929279678999</v>
      </c>
      <c r="F56" s="25">
        <v>179498</v>
      </c>
      <c r="G56" s="27">
        <f>C56+F56</f>
        <v>209582</v>
      </c>
      <c r="H56" s="63">
        <v>168140</v>
      </c>
      <c r="I56" s="86">
        <f>(G56/H56-1)*100</f>
        <v>24.64731771143096</v>
      </c>
      <c r="J56" s="87">
        <v>3</v>
      </c>
      <c r="K56" s="72">
        <v>119.3</v>
      </c>
      <c r="L56" s="25">
        <v>62.3</v>
      </c>
      <c r="M56" s="86">
        <f>(K56/L56-1)*100</f>
        <v>91.49277688603532</v>
      </c>
      <c r="N56" s="88">
        <v>879.3370000000001</v>
      </c>
      <c r="O56" s="72">
        <f>K56+N56</f>
        <v>998.6370000000001</v>
      </c>
      <c r="P56" s="62">
        <v>516</v>
      </c>
      <c r="Q56" s="86">
        <f>(O56/P56-1)*100</f>
        <v>93.5343023255814</v>
      </c>
      <c r="R56" s="87">
        <v>5</v>
      </c>
      <c r="S56" s="25">
        <v>334</v>
      </c>
      <c r="T56" s="25">
        <v>294</v>
      </c>
      <c r="U56" s="72">
        <f>(S56/T56-1)*100</f>
        <v>13.605442176870742</v>
      </c>
      <c r="V56" s="87">
        <v>2218</v>
      </c>
      <c r="W56" s="90">
        <f>S56+V56</f>
        <v>2552</v>
      </c>
      <c r="X56" s="63">
        <v>2278</v>
      </c>
      <c r="Y56" s="86">
        <f>(W56/X56-1)*100</f>
        <v>12.028094820017564</v>
      </c>
    </row>
    <row r="57" spans="1:25" ht="1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91"/>
      <c r="W57" s="91"/>
      <c r="X57" s="91"/>
      <c r="Y57" s="91"/>
    </row>
  </sheetData>
  <sheetProtection/>
  <mergeCells count="30">
    <mergeCell ref="A1:Y1"/>
    <mergeCell ref="B2:I2"/>
    <mergeCell ref="J2:Q2"/>
    <mergeCell ref="R2:Y2"/>
    <mergeCell ref="A57:U5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printOptions/>
  <pageMargins left="0.79" right="0.51" top="0.43" bottom="0.35" header="0.51" footer="0.51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skw309</dc:creator>
  <cp:keywords/>
  <dc:description/>
  <cp:lastModifiedBy>SKW</cp:lastModifiedBy>
  <cp:lastPrinted>2016-05-16T02:12:12Z</cp:lastPrinted>
  <dcterms:created xsi:type="dcterms:W3CDTF">2015-09-17T08:33:13Z</dcterms:created>
  <dcterms:modified xsi:type="dcterms:W3CDTF">2016-09-14T06:20:28Z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