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'Sheet1'!$A$1:$Y$57</definedName>
  </definedNames>
  <calcPr fullCalcOnLoad="1"/>
</workbook>
</file>

<file path=xl/sharedStrings.xml><?xml version="1.0" encoding="utf-8"?>
<sst xmlns="http://schemas.openxmlformats.org/spreadsheetml/2006/main" count="82" uniqueCount="66">
  <si>
    <t>华东民航机场10月份业务量（分省排序）</t>
  </si>
  <si>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</si>
  <si>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</si>
  <si>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</si>
  <si>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</si>
  <si>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</si>
  <si>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</si>
  <si>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</si>
  <si>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</si>
  <si>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1-9月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</si>
  <si>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</si>
  <si>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</si>
  <si>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</si>
  <si>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</si>
  <si>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</si>
  <si>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</si>
  <si>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</si>
  <si>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</si>
  <si>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</si>
  <si>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温州/永强</t>
  </si>
  <si>
    <t>宁波/栎社</t>
  </si>
  <si>
    <t>义乌</t>
  </si>
  <si>
    <t>舟山/普陀山</t>
  </si>
  <si>
    <t>台州/路桥</t>
  </si>
  <si>
    <t>衢州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</si>
  <si>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</si>
  <si>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</si>
  <si>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</si>
  <si>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</si>
  <si>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</si>
  <si>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</si>
  <si>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</si>
  <si>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潍坊</t>
  </si>
  <si>
    <t>日照</t>
  </si>
  <si>
    <t>东营</t>
  </si>
  <si>
    <t>福建合计</t>
  </si>
  <si>
    <t>厦门/高崎</t>
  </si>
  <si>
    <t>福州/长乐</t>
  </si>
  <si>
    <t>泉州/晋江</t>
  </si>
  <si>
    <t>武夷山</t>
  </si>
  <si>
    <t>连城/冠豸山</t>
  </si>
  <si>
    <t>三明/沙县</t>
  </si>
  <si>
    <t>江苏合计</t>
  </si>
  <si>
    <t>南京/禄口</t>
  </si>
  <si>
    <t>无锡/硕放</t>
  </si>
  <si>
    <t>常州/奔牛</t>
  </si>
  <si>
    <t>南通/兴东</t>
  </si>
  <si>
    <t>扬州泰州机场</t>
  </si>
  <si>
    <t>徐州/观音</t>
  </si>
  <si>
    <t>盐城/南洋</t>
  </si>
  <si>
    <t>淮安/涟水</t>
  </si>
  <si>
    <t>连云港/白塔埠</t>
  </si>
  <si>
    <t>江西合计</t>
  </si>
  <si>
    <t>南昌/昌北</t>
  </si>
  <si>
    <t>赣州/黄金</t>
  </si>
  <si>
    <t>景德镇/罗家</t>
  </si>
  <si>
    <t>井冈山</t>
  </si>
  <si>
    <t>宜春/明月山</t>
  </si>
  <si>
    <t>九江/庐山</t>
  </si>
  <si>
    <t>安徽合计</t>
  </si>
  <si>
    <t>合肥/新桥</t>
  </si>
  <si>
    <t>黄山/屯溪</t>
  </si>
  <si>
    <t>阜阳</t>
  </si>
  <si>
    <t>池州/九华山</t>
  </si>
  <si>
    <t>安庆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</si>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</sst>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_);[Red]\(0.0\)"/>
  </numFmts>
  <fonts count="59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63"/>
      <name val="Arial Unicode MS"/>
      <family val="0"/>
    </font>
    <font>
      <sz val="10"/>
      <color indexed="63"/>
      <name val="Tahom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5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right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76" fontId="12" fillId="0" borderId="11" xfId="0" applyNumberFormat="1" applyFont="1" applyBorder="1" applyAlignment="1">
      <alignment horizontal="right" vertical="center" wrapText="1"/>
    </xf>
    <xf numFmtId="0" fontId="12" fillId="0" borderId="11" xfId="0" applyNumberFormat="1" applyFont="1" applyBorder="1" applyAlignment="1">
      <alignment horizontal="right" vertical="center" wrapText="1"/>
    </xf>
    <xf numFmtId="178" fontId="12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Border="1" applyAlignment="1">
      <alignment horizontal="right" vertical="center" wrapText="1"/>
    </xf>
    <xf numFmtId="178" fontId="13" fillId="0" borderId="11" xfId="0" applyNumberFormat="1" applyFont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7" fillId="0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0" fontId="57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Border="1" applyAlignment="1">
      <alignment horizontal="right" vertical="center" wrapText="1"/>
    </xf>
    <xf numFmtId="0" fontId="56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176" fontId="13" fillId="0" borderId="14" xfId="0" applyNumberFormat="1" applyFont="1" applyBorder="1" applyAlignment="1">
      <alignment horizontal="right" vertical="center" wrapText="1"/>
    </xf>
    <xf numFmtId="178" fontId="13" fillId="0" borderId="14" xfId="0" applyNumberFormat="1" applyFont="1" applyBorder="1" applyAlignment="1">
      <alignment horizontal="right" vertical="center" wrapText="1"/>
    </xf>
    <xf numFmtId="0" fontId="56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76" fontId="12" fillId="0" borderId="16" xfId="0" applyNumberFormat="1" applyFont="1" applyFill="1" applyBorder="1" applyAlignment="1">
      <alignment horizontal="right" vertical="center" wrapText="1"/>
    </xf>
    <xf numFmtId="179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179" fontId="12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79" fontId="12" fillId="0" borderId="17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9" fontId="12" fillId="0" borderId="14" xfId="0" applyNumberFormat="1" applyFont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0" fontId="58" fillId="0" borderId="14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120" zoomScaleNormal="120" zoomScaleSheetLayoutView="100" workbookViewId="0" topLeftCell="A49">
      <pane xSplit="1" topLeftCell="B1" activePane="topRight" state="frozen"/>
      <selection pane="topRight" activeCell="S55" sqref="S55"/>
    </sheetView>
  </sheetViews>
  <sheetFormatPr defaultColWidth="8.75390625" defaultRowHeight="14.25"/>
  <cols>
    <col min="2" max="2" width="3.125" style="0" customWidth="1"/>
    <col min="3" max="3" width="8.375" style="0" customWidth="1"/>
    <col min="4" max="4" width="10.625" style="0" hidden="1" customWidth="1"/>
    <col min="5" max="5" width="7.25390625" style="0" customWidth="1"/>
    <col min="6" max="6" width="9.125" style="0" hidden="1" customWidth="1"/>
    <col min="7" max="7" width="9.875" style="0" customWidth="1"/>
    <col min="8" max="8" width="9.50390625" style="0" hidden="1" customWidth="1"/>
    <col min="9" max="9" width="7.25390625" style="0" customWidth="1"/>
    <col min="10" max="10" width="3.75390625" style="0" customWidth="1"/>
    <col min="11" max="11" width="8.375" style="0" customWidth="1"/>
    <col min="12" max="12" width="10.625" style="0" hidden="1" customWidth="1"/>
    <col min="13" max="13" width="7.25390625" style="0" customWidth="1"/>
    <col min="14" max="14" width="8.625" style="0" hidden="1" customWidth="1"/>
    <col min="15" max="15" width="8.375" style="0" customWidth="1"/>
    <col min="16" max="16" width="9.375" style="0" hidden="1" customWidth="1"/>
    <col min="17" max="17" width="7.25390625" style="0" customWidth="1"/>
    <col min="18" max="18" width="3.125" style="0" customWidth="1"/>
    <col min="19" max="19" width="8.375" style="0" customWidth="1"/>
    <col min="20" max="20" width="9.00390625" style="0" hidden="1" customWidth="1"/>
    <col min="21" max="21" width="6.625" style="0" customWidth="1"/>
    <col min="22" max="22" width="7.25390625" style="0" hidden="1" customWidth="1"/>
    <col min="23" max="23" width="8.00390625" style="0" customWidth="1"/>
    <col min="24" max="24" width="7.25390625" style="0" hidden="1" customWidth="1"/>
    <col min="25" max="25" width="7.00390625" style="0" customWidth="1"/>
  </cols>
  <sheetData>
    <row r="1" spans="1:25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2.5" customHeight="1">
      <c r="A2" s="7"/>
      <c r="B2" s="8" t="s">
        <v>1</v>
      </c>
      <c r="C2" s="9"/>
      <c r="D2" s="9"/>
      <c r="E2" s="9"/>
      <c r="F2" s="9"/>
      <c r="G2" s="9"/>
      <c r="H2" s="9"/>
      <c r="I2" s="65"/>
      <c r="J2" s="8" t="s">
        <v>2</v>
      </c>
      <c r="K2" s="9"/>
      <c r="L2" s="9"/>
      <c r="M2" s="9"/>
      <c r="N2" s="9"/>
      <c r="O2" s="9"/>
      <c r="P2" s="9"/>
      <c r="Q2" s="65"/>
      <c r="R2" s="8" t="s">
        <v>3</v>
      </c>
      <c r="S2" s="9"/>
      <c r="T2" s="9"/>
      <c r="U2" s="9"/>
      <c r="V2" s="9"/>
      <c r="W2" s="9"/>
      <c r="X2" s="9"/>
      <c r="Y2" s="65"/>
    </row>
    <row r="3" spans="1:25" ht="25.5" customHeight="1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11" t="s">
        <v>10</v>
      </c>
      <c r="H3" s="11" t="s">
        <v>11</v>
      </c>
      <c r="I3" s="66" t="s">
        <v>12</v>
      </c>
      <c r="J3" s="10" t="s">
        <v>5</v>
      </c>
      <c r="K3" s="11" t="s">
        <v>6</v>
      </c>
      <c r="L3" s="11" t="s">
        <v>7</v>
      </c>
      <c r="M3" s="12" t="s">
        <v>8</v>
      </c>
      <c r="N3" s="13" t="s">
        <v>9</v>
      </c>
      <c r="O3" s="11" t="s">
        <v>10</v>
      </c>
      <c r="P3" s="11" t="s">
        <v>11</v>
      </c>
      <c r="Q3" s="66" t="s">
        <v>12</v>
      </c>
      <c r="R3" s="11" t="s">
        <v>5</v>
      </c>
      <c r="S3" s="10" t="s">
        <v>6</v>
      </c>
      <c r="T3" s="89" t="s">
        <v>7</v>
      </c>
      <c r="U3" s="12" t="s">
        <v>8</v>
      </c>
      <c r="V3" s="13" t="s">
        <v>9</v>
      </c>
      <c r="W3" s="11" t="s">
        <v>10</v>
      </c>
      <c r="X3" s="11" t="s">
        <v>11</v>
      </c>
      <c r="Y3" s="66" t="s">
        <v>12</v>
      </c>
    </row>
    <row r="4" spans="1:25" ht="30" customHeight="1">
      <c r="A4" s="14"/>
      <c r="B4" s="11"/>
      <c r="C4" s="11"/>
      <c r="D4" s="11"/>
      <c r="E4" s="12"/>
      <c r="F4" s="15"/>
      <c r="G4" s="11"/>
      <c r="H4" s="11"/>
      <c r="I4" s="11"/>
      <c r="J4" s="14"/>
      <c r="K4" s="11"/>
      <c r="L4" s="11"/>
      <c r="M4" s="12"/>
      <c r="N4" s="15"/>
      <c r="O4" s="11"/>
      <c r="P4" s="11"/>
      <c r="Q4" s="11"/>
      <c r="R4" s="11"/>
      <c r="S4" s="14"/>
      <c r="T4" s="14"/>
      <c r="U4" s="12"/>
      <c r="V4" s="15"/>
      <c r="W4" s="11"/>
      <c r="X4" s="11"/>
      <c r="Y4" s="11"/>
    </row>
    <row r="5" spans="1:25" ht="18" customHeight="1">
      <c r="A5" s="16" t="s">
        <v>13</v>
      </c>
      <c r="B5" s="11"/>
      <c r="C5" s="17">
        <f aca="true" t="shared" si="0" ref="C5:H5">C6+C9+C17+C27+C34+C44+C51</f>
        <v>26180331</v>
      </c>
      <c r="D5" s="17">
        <f t="shared" si="0"/>
        <v>23621745</v>
      </c>
      <c r="E5" s="18">
        <f aca="true" t="shared" si="1" ref="E5:E16">(C5/D5-1)*100</f>
        <v>10.831485988863232</v>
      </c>
      <c r="F5" s="17">
        <f t="shared" si="0"/>
        <v>220956573</v>
      </c>
      <c r="G5" s="17">
        <f t="shared" si="0"/>
        <v>247137102</v>
      </c>
      <c r="H5" s="17">
        <f t="shared" si="0"/>
        <v>223345400</v>
      </c>
      <c r="I5" s="18">
        <f>(G5/H5-1)*100</f>
        <v>10.652425346570826</v>
      </c>
      <c r="J5" s="67"/>
      <c r="K5" s="68">
        <f aca="true" t="shared" si="2" ref="K5:P5">K6+K9+K17+K27+K34+K44+K51</f>
        <v>557043</v>
      </c>
      <c r="L5" s="38">
        <f t="shared" si="2"/>
        <v>497575.60000000003</v>
      </c>
      <c r="M5" s="18">
        <f aca="true" t="shared" si="3" ref="M5:M7">(K5/L5-1)*100</f>
        <v>11.951430094240955</v>
      </c>
      <c r="N5" s="68">
        <f t="shared" si="2"/>
        <v>4357661.200999999</v>
      </c>
      <c r="O5" s="68">
        <f t="shared" si="2"/>
        <v>4914704.201</v>
      </c>
      <c r="P5" s="68">
        <f t="shared" si="2"/>
        <v>4675052.899999999</v>
      </c>
      <c r="Q5" s="18">
        <f>(O5/P5-1)*100</f>
        <v>5.126173032181103</v>
      </c>
      <c r="R5" s="67"/>
      <c r="S5" s="17">
        <f aca="true" t="shared" si="4" ref="S5:X5">S6+S9+S17+S27+S34+S44+S51</f>
        <v>216359</v>
      </c>
      <c r="T5" s="17">
        <f t="shared" si="4"/>
        <v>197881</v>
      </c>
      <c r="U5" s="18">
        <f aca="true" t="shared" si="5" ref="U5:U8">(S5/T5-1)*100</f>
        <v>9.33793542583674</v>
      </c>
      <c r="V5" s="17">
        <f t="shared" si="4"/>
        <v>1846436</v>
      </c>
      <c r="W5" s="17">
        <f t="shared" si="4"/>
        <v>2062795</v>
      </c>
      <c r="X5" s="17">
        <f t="shared" si="4"/>
        <v>1886512</v>
      </c>
      <c r="Y5" s="18">
        <f>(W5/X5-1)*100</f>
        <v>9.344387949824862</v>
      </c>
    </row>
    <row r="6" spans="1:25" s="1" customFormat="1" ht="18" customHeight="1">
      <c r="A6" s="19" t="s">
        <v>14</v>
      </c>
      <c r="B6" s="20"/>
      <c r="C6" s="21">
        <f aca="true" t="shared" si="6" ref="C6:H6">SUM(C7:C8)</f>
        <v>9225178</v>
      </c>
      <c r="D6" s="21">
        <f t="shared" si="6"/>
        <v>8665223</v>
      </c>
      <c r="E6" s="18">
        <f t="shared" si="1"/>
        <v>6.462095666782042</v>
      </c>
      <c r="F6" s="21">
        <f t="shared" si="6"/>
        <v>79860297</v>
      </c>
      <c r="G6" s="21">
        <f t="shared" si="6"/>
        <v>89085475</v>
      </c>
      <c r="H6" s="21">
        <f t="shared" si="6"/>
        <v>83128311</v>
      </c>
      <c r="I6" s="18">
        <f aca="true" t="shared" si="7" ref="I6:I56">(G6/H6-1)*100</f>
        <v>7.166227640544753</v>
      </c>
      <c r="J6" s="69"/>
      <c r="K6" s="70">
        <f aca="true" t="shared" si="8" ref="K6:P6">SUM(K7:K8)</f>
        <v>355541.7</v>
      </c>
      <c r="L6" s="70">
        <f t="shared" si="8"/>
        <v>323044.5</v>
      </c>
      <c r="M6" s="18">
        <f t="shared" si="3"/>
        <v>10.05966670226548</v>
      </c>
      <c r="N6" s="70">
        <f t="shared" si="8"/>
        <v>2766856.8999999994</v>
      </c>
      <c r="O6" s="70">
        <f t="shared" si="8"/>
        <v>3122398.5999999996</v>
      </c>
      <c r="P6" s="70">
        <f t="shared" si="8"/>
        <v>3034913.2</v>
      </c>
      <c r="Q6" s="18">
        <f aca="true" t="shared" si="9" ref="Q6:Q56">(O6/P6-1)*100</f>
        <v>2.8826326894620724</v>
      </c>
      <c r="R6" s="69"/>
      <c r="S6" s="21">
        <f aca="true" t="shared" si="10" ref="S6:X6">SUM(S7:S8)</f>
        <v>63607</v>
      </c>
      <c r="T6" s="21">
        <f t="shared" si="10"/>
        <v>61169</v>
      </c>
      <c r="U6" s="18">
        <f t="shared" si="5"/>
        <v>3.985679020418842</v>
      </c>
      <c r="V6" s="21">
        <f t="shared" si="10"/>
        <v>553742</v>
      </c>
      <c r="W6" s="21">
        <f t="shared" si="10"/>
        <v>617349</v>
      </c>
      <c r="X6" s="21">
        <f t="shared" si="10"/>
        <v>587368</v>
      </c>
      <c r="Y6" s="18">
        <f aca="true" t="shared" si="11" ref="Y6:Y56">(W6/X6-1)*100</f>
        <v>5.104295773688716</v>
      </c>
    </row>
    <row r="7" spans="1:25" s="2" customFormat="1" ht="18" customHeight="1">
      <c r="A7" s="22" t="s">
        <v>15</v>
      </c>
      <c r="B7" s="23">
        <v>1</v>
      </c>
      <c r="C7" s="24">
        <v>5649420</v>
      </c>
      <c r="D7" s="25">
        <v>5213110</v>
      </c>
      <c r="E7" s="26">
        <f t="shared" si="1"/>
        <v>8.369476186000302</v>
      </c>
      <c r="F7" s="24">
        <v>49845410</v>
      </c>
      <c r="G7" s="27">
        <f aca="true" t="shared" si="12" ref="G7:G16">C7+F7</f>
        <v>55494830</v>
      </c>
      <c r="H7" s="28">
        <v>50533477</v>
      </c>
      <c r="I7" s="41">
        <f t="shared" si="7"/>
        <v>9.817952958194432</v>
      </c>
      <c r="J7" s="71">
        <v>1</v>
      </c>
      <c r="K7" s="26">
        <v>316665.7</v>
      </c>
      <c r="L7" s="72">
        <v>285338</v>
      </c>
      <c r="M7" s="26">
        <f t="shared" si="3"/>
        <v>10.979154546537796</v>
      </c>
      <c r="N7" s="73">
        <v>2463082.5999999996</v>
      </c>
      <c r="O7" s="26">
        <f aca="true" t="shared" si="13" ref="O7:O16">K7+N7</f>
        <v>2779748.3</v>
      </c>
      <c r="P7" s="26">
        <v>2686481.2</v>
      </c>
      <c r="Q7" s="41">
        <f t="shared" si="9"/>
        <v>3.471719809541174</v>
      </c>
      <c r="R7" s="71">
        <v>1</v>
      </c>
      <c r="S7" s="25">
        <v>41118</v>
      </c>
      <c r="T7" s="25">
        <v>38984</v>
      </c>
      <c r="U7" s="26">
        <f t="shared" si="5"/>
        <v>5.474040632054167</v>
      </c>
      <c r="V7" s="25">
        <v>358714</v>
      </c>
      <c r="W7" s="28">
        <f aca="true" t="shared" si="14" ref="W7:W16">S7+V7</f>
        <v>399832</v>
      </c>
      <c r="X7" s="28">
        <v>373769</v>
      </c>
      <c r="Y7" s="41">
        <f t="shared" si="11"/>
        <v>6.973023444962001</v>
      </c>
    </row>
    <row r="8" spans="1:25" ht="18" customHeight="1">
      <c r="A8" s="29" t="s">
        <v>16</v>
      </c>
      <c r="B8" s="30">
        <v>2</v>
      </c>
      <c r="C8" s="24">
        <v>3575758</v>
      </c>
      <c r="D8" s="25">
        <v>3452113</v>
      </c>
      <c r="E8" s="31">
        <f t="shared" si="1"/>
        <v>3.5817193701364936</v>
      </c>
      <c r="F8" s="32">
        <v>30014887</v>
      </c>
      <c r="G8" s="27">
        <f t="shared" si="12"/>
        <v>33590645</v>
      </c>
      <c r="H8" s="33">
        <v>32594834</v>
      </c>
      <c r="I8" s="41">
        <f t="shared" si="7"/>
        <v>3.0551191026160662</v>
      </c>
      <c r="J8" s="74">
        <v>2</v>
      </c>
      <c r="K8" s="31">
        <v>38876</v>
      </c>
      <c r="L8" s="25">
        <v>37706.5</v>
      </c>
      <c r="M8" s="31">
        <f aca="true" t="shared" si="15" ref="M8:M54">(K8/L8-1)*100</f>
        <v>3.1015872594910787</v>
      </c>
      <c r="N8" s="75">
        <v>303774.3</v>
      </c>
      <c r="O8" s="26">
        <f t="shared" si="13"/>
        <v>342650.3</v>
      </c>
      <c r="P8" s="31">
        <v>348432</v>
      </c>
      <c r="Q8" s="41">
        <f t="shared" si="9"/>
        <v>-1.659348165495711</v>
      </c>
      <c r="R8" s="74">
        <v>2</v>
      </c>
      <c r="S8" s="25">
        <v>22489</v>
      </c>
      <c r="T8" s="25">
        <v>22185</v>
      </c>
      <c r="U8" s="31">
        <f t="shared" si="5"/>
        <v>1.3702952445346028</v>
      </c>
      <c r="V8" s="25">
        <v>195028</v>
      </c>
      <c r="W8" s="28">
        <f t="shared" si="14"/>
        <v>217517</v>
      </c>
      <c r="X8" s="33">
        <v>213599</v>
      </c>
      <c r="Y8" s="41">
        <f t="shared" si="11"/>
        <v>1.8342782503663502</v>
      </c>
    </row>
    <row r="9" spans="1:25" s="1" customFormat="1" ht="18" customHeight="1">
      <c r="A9" s="34" t="s">
        <v>17</v>
      </c>
      <c r="B9" s="35"/>
      <c r="C9" s="36">
        <f>SUM(C10:C16)</f>
        <v>4614179</v>
      </c>
      <c r="D9" s="21">
        <f>SUM(D10:D16)</f>
        <v>4080951</v>
      </c>
      <c r="E9" s="18">
        <f t="shared" si="1"/>
        <v>13.066268132109403</v>
      </c>
      <c r="F9" s="21">
        <f>SUM(F10:F16)</f>
        <v>37737952</v>
      </c>
      <c r="G9" s="37">
        <f>SUM(G10:G16)</f>
        <v>42352131</v>
      </c>
      <c r="H9" s="21">
        <f>SUM(H10:H16)</f>
        <v>37955690</v>
      </c>
      <c r="I9" s="18">
        <f t="shared" si="7"/>
        <v>11.583088069272351</v>
      </c>
      <c r="J9" s="76"/>
      <c r="K9" s="70">
        <f>SUM(K10:K16)</f>
        <v>63179</v>
      </c>
      <c r="L9" s="21">
        <f>SUM(L10:L16)</f>
        <v>52479.8</v>
      </c>
      <c r="M9" s="18">
        <f t="shared" si="15"/>
        <v>20.387272817350667</v>
      </c>
      <c r="N9" s="70">
        <f>SUM(N10:N16)</f>
        <v>477810.4309999999</v>
      </c>
      <c r="O9" s="70">
        <f>SUM(O10:O16)</f>
        <v>540989.431</v>
      </c>
      <c r="P9" s="70">
        <f>SUM(P10:P16)</f>
        <v>472670.00000000006</v>
      </c>
      <c r="Q9" s="18">
        <f t="shared" si="9"/>
        <v>14.453938477161632</v>
      </c>
      <c r="R9" s="76"/>
      <c r="S9" s="21">
        <f>SUM(S10:S16)</f>
        <v>37233</v>
      </c>
      <c r="T9" s="21">
        <f>SUM(T10:T16)</f>
        <v>34129</v>
      </c>
      <c r="U9" s="38">
        <f aca="true" t="shared" si="16" ref="U9:U56">(S9/T9-1)*100</f>
        <v>9.094904626563928</v>
      </c>
      <c r="V9" s="21">
        <f>SUM(V10:V16)</f>
        <v>315515</v>
      </c>
      <c r="W9" s="21">
        <f>SUM(W10:W16)</f>
        <v>352748</v>
      </c>
      <c r="X9" s="21">
        <f>SUM(X10:X16)</f>
        <v>322561</v>
      </c>
      <c r="Y9" s="18">
        <f t="shared" si="11"/>
        <v>9.358539935082044</v>
      </c>
    </row>
    <row r="10" spans="1:25" ht="18" customHeight="1">
      <c r="A10" s="22" t="s">
        <v>18</v>
      </c>
      <c r="B10" s="30">
        <v>1</v>
      </c>
      <c r="C10" s="32">
        <v>2860372</v>
      </c>
      <c r="D10" s="32">
        <v>2560007</v>
      </c>
      <c r="E10" s="31">
        <f t="shared" si="1"/>
        <v>11.73297573014449</v>
      </c>
      <c r="F10" s="32">
        <v>23639453</v>
      </c>
      <c r="G10" s="27">
        <f>C10+F10</f>
        <v>26499825</v>
      </c>
      <c r="H10" s="33">
        <v>23813127</v>
      </c>
      <c r="I10" s="41">
        <f t="shared" si="7"/>
        <v>11.28242418561829</v>
      </c>
      <c r="J10" s="74">
        <v>1</v>
      </c>
      <c r="K10" s="31">
        <v>44757.8</v>
      </c>
      <c r="L10" s="75">
        <v>37910.4</v>
      </c>
      <c r="M10" s="31">
        <f t="shared" si="15"/>
        <v>18.062062125432597</v>
      </c>
      <c r="N10" s="75">
        <v>338177.963</v>
      </c>
      <c r="O10" s="26">
        <f t="shared" si="13"/>
        <v>382935.763</v>
      </c>
      <c r="P10" s="31">
        <v>341111.9</v>
      </c>
      <c r="Q10" s="41">
        <f t="shared" si="9"/>
        <v>12.261038972841455</v>
      </c>
      <c r="R10" s="74">
        <v>1</v>
      </c>
      <c r="S10" s="25">
        <v>21876</v>
      </c>
      <c r="T10" s="25">
        <v>20422</v>
      </c>
      <c r="U10" s="31">
        <f t="shared" si="16"/>
        <v>7.119772794045631</v>
      </c>
      <c r="V10" s="25">
        <v>187522</v>
      </c>
      <c r="W10" s="33">
        <f t="shared" si="14"/>
        <v>209398</v>
      </c>
      <c r="X10" s="33">
        <v>193604</v>
      </c>
      <c r="Y10" s="41">
        <f t="shared" si="11"/>
        <v>8.157889299807852</v>
      </c>
    </row>
    <row r="11" spans="1:25" ht="18" customHeight="1">
      <c r="A11" s="22" t="s">
        <v>19</v>
      </c>
      <c r="B11" s="30">
        <v>2</v>
      </c>
      <c r="C11" s="32">
        <v>754674</v>
      </c>
      <c r="D11" s="32">
        <v>644476</v>
      </c>
      <c r="E11" s="31">
        <f t="shared" si="1"/>
        <v>17.09885240102036</v>
      </c>
      <c r="F11" s="32">
        <v>6083385</v>
      </c>
      <c r="G11" s="27">
        <f t="shared" si="12"/>
        <v>6838059</v>
      </c>
      <c r="H11" s="33">
        <v>6206560</v>
      </c>
      <c r="I11" s="41">
        <f t="shared" si="7"/>
        <v>10.174702250522039</v>
      </c>
      <c r="J11" s="74">
        <v>3</v>
      </c>
      <c r="K11" s="31">
        <v>6915.4</v>
      </c>
      <c r="L11" s="75">
        <v>6321.6</v>
      </c>
      <c r="M11" s="31">
        <f t="shared" si="15"/>
        <v>9.393191597064021</v>
      </c>
      <c r="N11" s="75">
        <v>55921.8</v>
      </c>
      <c r="O11" s="26">
        <f t="shared" si="13"/>
        <v>62837.200000000004</v>
      </c>
      <c r="P11" s="31">
        <v>59443.2</v>
      </c>
      <c r="Q11" s="41">
        <f t="shared" si="9"/>
        <v>5.70965223944877</v>
      </c>
      <c r="R11" s="74">
        <v>2</v>
      </c>
      <c r="S11" s="25">
        <v>6172</v>
      </c>
      <c r="T11" s="25">
        <v>5322</v>
      </c>
      <c r="U11" s="31">
        <f t="shared" si="16"/>
        <v>15.971439308530622</v>
      </c>
      <c r="V11" s="25">
        <v>50236</v>
      </c>
      <c r="W11" s="33">
        <f t="shared" si="14"/>
        <v>56408</v>
      </c>
      <c r="X11" s="33">
        <v>51416</v>
      </c>
      <c r="Y11" s="41">
        <f t="shared" si="11"/>
        <v>9.709039987552504</v>
      </c>
    </row>
    <row r="12" spans="1:25" ht="18" customHeight="1">
      <c r="A12" s="22" t="s">
        <v>20</v>
      </c>
      <c r="B12" s="30">
        <v>3</v>
      </c>
      <c r="C12" s="32">
        <v>710828</v>
      </c>
      <c r="D12" s="32">
        <v>614266</v>
      </c>
      <c r="E12" s="31">
        <f t="shared" si="1"/>
        <v>15.719899847948614</v>
      </c>
      <c r="F12" s="32">
        <v>5814292</v>
      </c>
      <c r="G12" s="27">
        <f t="shared" si="12"/>
        <v>6525120</v>
      </c>
      <c r="H12" s="33">
        <v>5733887</v>
      </c>
      <c r="I12" s="41">
        <f t="shared" si="7"/>
        <v>13.79924299170876</v>
      </c>
      <c r="J12" s="74">
        <v>2</v>
      </c>
      <c r="K12" s="31">
        <v>10091.3</v>
      </c>
      <c r="L12" s="75">
        <v>7081.3</v>
      </c>
      <c r="M12" s="31">
        <f t="shared" si="15"/>
        <v>42.50631946111589</v>
      </c>
      <c r="N12" s="75">
        <v>74124.8</v>
      </c>
      <c r="O12" s="26">
        <f t="shared" si="13"/>
        <v>84216.1</v>
      </c>
      <c r="P12" s="31">
        <v>61912.7</v>
      </c>
      <c r="Q12" s="41">
        <f t="shared" si="9"/>
        <v>36.02394985196899</v>
      </c>
      <c r="R12" s="74">
        <v>3</v>
      </c>
      <c r="S12" s="25">
        <v>5624</v>
      </c>
      <c r="T12" s="25">
        <v>4868</v>
      </c>
      <c r="U12" s="31">
        <f t="shared" si="16"/>
        <v>15.529991783073127</v>
      </c>
      <c r="V12" s="25">
        <v>47342</v>
      </c>
      <c r="W12" s="33">
        <f t="shared" si="14"/>
        <v>52966</v>
      </c>
      <c r="X12" s="33">
        <v>46211</v>
      </c>
      <c r="Y12" s="41">
        <f t="shared" si="11"/>
        <v>14.617731708900482</v>
      </c>
    </row>
    <row r="13" spans="1:25" s="2" customFormat="1" ht="18" customHeight="1">
      <c r="A13" s="22" t="s">
        <v>21</v>
      </c>
      <c r="B13" s="23">
        <v>4</v>
      </c>
      <c r="C13" s="24">
        <v>115836</v>
      </c>
      <c r="D13" s="24">
        <v>112747</v>
      </c>
      <c r="E13" s="26">
        <f t="shared" si="1"/>
        <v>2.7397624770503892</v>
      </c>
      <c r="F13" s="24">
        <v>949641</v>
      </c>
      <c r="G13" s="27">
        <f t="shared" si="12"/>
        <v>1065477</v>
      </c>
      <c r="H13" s="28">
        <v>1024256</v>
      </c>
      <c r="I13" s="41">
        <f t="shared" si="7"/>
        <v>4.02448216070983</v>
      </c>
      <c r="J13" s="71">
        <v>4</v>
      </c>
      <c r="K13" s="31">
        <v>696.4</v>
      </c>
      <c r="L13" s="73">
        <v>532.7</v>
      </c>
      <c r="M13" s="26">
        <f t="shared" si="15"/>
        <v>30.730242162568032</v>
      </c>
      <c r="N13" s="73">
        <v>3966.1000000000004</v>
      </c>
      <c r="O13" s="26">
        <f t="shared" si="13"/>
        <v>4662.5</v>
      </c>
      <c r="P13" s="26">
        <v>4361.3</v>
      </c>
      <c r="Q13" s="41">
        <f t="shared" si="9"/>
        <v>6.906197693348304</v>
      </c>
      <c r="R13" s="71">
        <v>5</v>
      </c>
      <c r="S13" s="25">
        <v>993</v>
      </c>
      <c r="T13" s="25">
        <v>1022</v>
      </c>
      <c r="U13" s="26">
        <f t="shared" si="16"/>
        <v>-2.837573385518588</v>
      </c>
      <c r="V13" s="25">
        <v>8806</v>
      </c>
      <c r="W13" s="33">
        <f t="shared" si="14"/>
        <v>9799</v>
      </c>
      <c r="X13" s="28">
        <v>9525</v>
      </c>
      <c r="Y13" s="41">
        <f t="shared" si="11"/>
        <v>2.876640419947507</v>
      </c>
    </row>
    <row r="14" spans="1:25" ht="18" customHeight="1">
      <c r="A14" s="22" t="s">
        <v>22</v>
      </c>
      <c r="B14" s="30">
        <v>5</v>
      </c>
      <c r="C14" s="32">
        <v>84064</v>
      </c>
      <c r="D14" s="32">
        <v>74586</v>
      </c>
      <c r="E14" s="31">
        <f>(C14/D14-1)*100</f>
        <v>12.707478615289736</v>
      </c>
      <c r="F14" s="32">
        <v>581504</v>
      </c>
      <c r="G14" s="27">
        <f>C14+F14</f>
        <v>665568</v>
      </c>
      <c r="H14" s="33">
        <v>510128</v>
      </c>
      <c r="I14" s="41">
        <f>(G14/H14-1)*100</f>
        <v>30.470783803280742</v>
      </c>
      <c r="J14" s="74">
        <v>7</v>
      </c>
      <c r="K14" s="31">
        <v>30.2</v>
      </c>
      <c r="L14" s="75">
        <v>30.9</v>
      </c>
      <c r="M14" s="31">
        <f>(K14/L14-1)*100</f>
        <v>-2.265372168284785</v>
      </c>
      <c r="N14" s="75">
        <v>225.7</v>
      </c>
      <c r="O14" s="26">
        <f>K14+N14</f>
        <v>255.89999999999998</v>
      </c>
      <c r="P14" s="31">
        <v>256.5</v>
      </c>
      <c r="Q14" s="41">
        <f>(O14/P14-1)*100</f>
        <v>-0.2339181286549752</v>
      </c>
      <c r="R14" s="74">
        <v>4</v>
      </c>
      <c r="S14" s="25">
        <v>1898</v>
      </c>
      <c r="T14" s="25">
        <v>1907</v>
      </c>
      <c r="U14" s="31">
        <f>(S14/T14-1)*100</f>
        <v>-0.47194546407970384</v>
      </c>
      <c r="V14" s="25">
        <v>16119</v>
      </c>
      <c r="W14" s="33">
        <f>S14+V14</f>
        <v>18017</v>
      </c>
      <c r="X14" s="33">
        <v>16385</v>
      </c>
      <c r="Y14" s="41">
        <f>(W14/X14-1)*100</f>
        <v>9.96032956972841</v>
      </c>
    </row>
    <row r="15" spans="1:25" ht="18" customHeight="1">
      <c r="A15" s="22" t="s">
        <v>23</v>
      </c>
      <c r="B15" s="30">
        <v>6</v>
      </c>
      <c r="C15" s="32">
        <v>67728</v>
      </c>
      <c r="D15" s="32">
        <v>56677</v>
      </c>
      <c r="E15" s="26">
        <f>(C15/D15-1)*100</f>
        <v>19.49820915009617</v>
      </c>
      <c r="F15" s="32">
        <v>515650</v>
      </c>
      <c r="G15" s="27">
        <f>C15+F15</f>
        <v>583378</v>
      </c>
      <c r="H15" s="33">
        <v>487173</v>
      </c>
      <c r="I15" s="41">
        <f>(G15/H15-1)*100</f>
        <v>19.747605060214756</v>
      </c>
      <c r="J15" s="74">
        <v>5</v>
      </c>
      <c r="K15" s="31">
        <v>603.6</v>
      </c>
      <c r="L15" s="75">
        <v>520</v>
      </c>
      <c r="M15" s="26">
        <f>(K15/L15-1)*100</f>
        <v>16.076923076923077</v>
      </c>
      <c r="N15" s="75">
        <v>4955.099999999999</v>
      </c>
      <c r="O15" s="26">
        <f>K15+N15</f>
        <v>5558.7</v>
      </c>
      <c r="P15" s="31">
        <v>4920.9</v>
      </c>
      <c r="Q15" s="41">
        <f>(O15/P15-1)*100</f>
        <v>12.961043711516185</v>
      </c>
      <c r="R15" s="74">
        <v>6</v>
      </c>
      <c r="S15" s="25">
        <v>522</v>
      </c>
      <c r="T15" s="25">
        <v>438</v>
      </c>
      <c r="U15" s="26">
        <f>(S15/T15-1)*100</f>
        <v>19.17808219178083</v>
      </c>
      <c r="V15" s="25">
        <v>4234</v>
      </c>
      <c r="W15" s="33">
        <f>S15+V15</f>
        <v>4756</v>
      </c>
      <c r="X15" s="33">
        <v>3926</v>
      </c>
      <c r="Y15" s="41">
        <f>(W15/X15-1)*100</f>
        <v>21.141110545084054</v>
      </c>
    </row>
    <row r="16" spans="1:25" ht="18" customHeight="1">
      <c r="A16" s="22" t="s">
        <v>24</v>
      </c>
      <c r="B16" s="30">
        <v>7</v>
      </c>
      <c r="C16" s="32">
        <v>20677</v>
      </c>
      <c r="D16" s="32">
        <v>18192</v>
      </c>
      <c r="E16" s="31">
        <f t="shared" si="1"/>
        <v>13.659850483729109</v>
      </c>
      <c r="F16" s="32">
        <v>154027</v>
      </c>
      <c r="G16" s="27">
        <f t="shared" si="12"/>
        <v>174704</v>
      </c>
      <c r="H16" s="33">
        <v>180559</v>
      </c>
      <c r="I16" s="41">
        <f t="shared" si="7"/>
        <v>-3.2427073698901743</v>
      </c>
      <c r="J16" s="74">
        <v>6</v>
      </c>
      <c r="K16" s="31">
        <v>84.3</v>
      </c>
      <c r="L16" s="75">
        <v>82.9</v>
      </c>
      <c r="M16" s="31">
        <f t="shared" si="15"/>
        <v>1.6887816646562026</v>
      </c>
      <c r="N16" s="75">
        <v>438.96799999999996</v>
      </c>
      <c r="O16" s="26">
        <f t="shared" si="13"/>
        <v>523.2679999999999</v>
      </c>
      <c r="P16" s="31">
        <v>663.5</v>
      </c>
      <c r="Q16" s="41">
        <f t="shared" si="9"/>
        <v>-21.135192162773187</v>
      </c>
      <c r="R16" s="74">
        <v>7</v>
      </c>
      <c r="S16" s="25">
        <v>148</v>
      </c>
      <c r="T16" s="25">
        <v>150</v>
      </c>
      <c r="U16" s="31">
        <f t="shared" si="16"/>
        <v>-1.3333333333333308</v>
      </c>
      <c r="V16" s="25">
        <v>1256</v>
      </c>
      <c r="W16" s="33">
        <f t="shared" si="14"/>
        <v>1404</v>
      </c>
      <c r="X16" s="33">
        <v>1494</v>
      </c>
      <c r="Y16" s="41">
        <f t="shared" si="11"/>
        <v>-6.024096385542165</v>
      </c>
    </row>
    <row r="17" spans="1:25" s="1" customFormat="1" ht="18" customHeight="1">
      <c r="A17" s="19" t="s">
        <v>25</v>
      </c>
      <c r="B17" s="20"/>
      <c r="C17" s="21">
        <f aca="true" t="shared" si="17" ref="C17:H17">SUM(C18:C26)</f>
        <v>3910904</v>
      </c>
      <c r="D17" s="21">
        <f t="shared" si="17"/>
        <v>3266923</v>
      </c>
      <c r="E17" s="38">
        <f aca="true" t="shared" si="18" ref="E17:E26">(C17/D17-1)*100</f>
        <v>19.71215728071951</v>
      </c>
      <c r="F17" s="21">
        <f t="shared" si="17"/>
        <v>31604687</v>
      </c>
      <c r="G17" s="37">
        <f t="shared" si="17"/>
        <v>35515591</v>
      </c>
      <c r="H17" s="21">
        <f t="shared" si="17"/>
        <v>30098511</v>
      </c>
      <c r="I17" s="18">
        <f t="shared" si="7"/>
        <v>17.997833846332135</v>
      </c>
      <c r="J17" s="69"/>
      <c r="K17" s="70">
        <f aca="true" t="shared" si="19" ref="K17:P17">SUM(K18:K26)</f>
        <v>36672.7</v>
      </c>
      <c r="L17" s="70">
        <f t="shared" si="19"/>
        <v>31521.000000000004</v>
      </c>
      <c r="M17" s="18">
        <f t="shared" si="15"/>
        <v>16.34370736969002</v>
      </c>
      <c r="N17" s="70">
        <f t="shared" si="19"/>
        <v>294407.17600000004</v>
      </c>
      <c r="O17" s="70">
        <f t="shared" si="19"/>
        <v>331079.87599999993</v>
      </c>
      <c r="P17" s="70">
        <f t="shared" si="19"/>
        <v>292189.60000000003</v>
      </c>
      <c r="Q17" s="18">
        <f t="shared" si="9"/>
        <v>13.30994532317369</v>
      </c>
      <c r="R17" s="69"/>
      <c r="S17" s="47">
        <f aca="true" t="shared" si="20" ref="S17:X17">SUM(S18:S26)</f>
        <v>38523</v>
      </c>
      <c r="T17" s="47">
        <f t="shared" si="20"/>
        <v>32802</v>
      </c>
      <c r="U17" s="38">
        <f t="shared" si="16"/>
        <v>17.44100969453082</v>
      </c>
      <c r="V17" s="47">
        <f t="shared" si="20"/>
        <v>310206</v>
      </c>
      <c r="W17" s="47">
        <f t="shared" si="20"/>
        <v>348729</v>
      </c>
      <c r="X17" s="47">
        <f t="shared" si="20"/>
        <v>290900</v>
      </c>
      <c r="Y17" s="18">
        <f t="shared" si="11"/>
        <v>19.879339979374365</v>
      </c>
    </row>
    <row r="18" spans="1:25" s="2" customFormat="1" ht="18" customHeight="1">
      <c r="A18" s="22" t="s">
        <v>26</v>
      </c>
      <c r="B18" s="23">
        <v>1</v>
      </c>
      <c r="C18" s="24">
        <v>1939493</v>
      </c>
      <c r="D18" s="24">
        <v>1668646</v>
      </c>
      <c r="E18" s="39">
        <f t="shared" si="18"/>
        <v>16.231543419035543</v>
      </c>
      <c r="F18" s="24">
        <v>15417843</v>
      </c>
      <c r="G18" s="27">
        <f>C18+F18</f>
        <v>17357336</v>
      </c>
      <c r="H18" s="40">
        <v>15474059</v>
      </c>
      <c r="I18" s="41">
        <f t="shared" si="7"/>
        <v>12.170542971304421</v>
      </c>
      <c r="J18" s="71">
        <v>1</v>
      </c>
      <c r="K18" s="26">
        <v>20722.3</v>
      </c>
      <c r="L18" s="24">
        <v>18212</v>
      </c>
      <c r="M18" s="39">
        <f t="shared" si="15"/>
        <v>13.783768943553687</v>
      </c>
      <c r="N18" s="73">
        <v>167207.4</v>
      </c>
      <c r="O18" s="26">
        <f aca="true" t="shared" si="21" ref="O18:O21">K18+N18</f>
        <v>187929.69999999998</v>
      </c>
      <c r="P18" s="39">
        <v>169026.9</v>
      </c>
      <c r="Q18" s="41">
        <f t="shared" si="9"/>
        <v>11.183308692285078</v>
      </c>
      <c r="R18" s="71">
        <v>1</v>
      </c>
      <c r="S18" s="24">
        <v>15284</v>
      </c>
      <c r="T18" s="25">
        <v>13790</v>
      </c>
      <c r="U18" s="26">
        <f t="shared" si="16"/>
        <v>10.833937635968095</v>
      </c>
      <c r="V18" s="24">
        <v>126736</v>
      </c>
      <c r="W18" s="40">
        <f>S18+V18</f>
        <v>142020</v>
      </c>
      <c r="X18" s="40">
        <v>130931</v>
      </c>
      <c r="Y18" s="41">
        <f t="shared" si="11"/>
        <v>8.46934644965669</v>
      </c>
    </row>
    <row r="19" spans="1:25" s="2" customFormat="1" ht="18" customHeight="1">
      <c r="A19" s="22" t="s">
        <v>27</v>
      </c>
      <c r="B19" s="23">
        <v>2</v>
      </c>
      <c r="C19" s="24">
        <v>1021294</v>
      </c>
      <c r="D19" s="24">
        <v>867371</v>
      </c>
      <c r="E19" s="39">
        <f t="shared" si="18"/>
        <v>17.745924177773986</v>
      </c>
      <c r="F19" s="24">
        <v>8689767</v>
      </c>
      <c r="G19" s="27">
        <f aca="true" t="shared" si="22" ref="G19:G26">C19+F19</f>
        <v>9711061</v>
      </c>
      <c r="H19" s="40">
        <v>7957271</v>
      </c>
      <c r="I19" s="41">
        <f t="shared" si="7"/>
        <v>22.040093896513003</v>
      </c>
      <c r="J19" s="71">
        <v>2</v>
      </c>
      <c r="K19" s="26">
        <v>8992.3</v>
      </c>
      <c r="L19" s="24">
        <v>7556.9</v>
      </c>
      <c r="M19" s="39">
        <f t="shared" si="15"/>
        <v>18.994561261893097</v>
      </c>
      <c r="N19" s="73">
        <v>68286.3</v>
      </c>
      <c r="O19" s="26">
        <f aca="true" t="shared" si="23" ref="O19:O24">K19+N19</f>
        <v>77278.6</v>
      </c>
      <c r="P19" s="39">
        <v>69779</v>
      </c>
      <c r="Q19" s="41">
        <f t="shared" si="9"/>
        <v>10.747646139956156</v>
      </c>
      <c r="R19" s="71">
        <v>2</v>
      </c>
      <c r="S19" s="24">
        <v>8477</v>
      </c>
      <c r="T19" s="25">
        <v>7901</v>
      </c>
      <c r="U19" s="26">
        <f t="shared" si="16"/>
        <v>7.290216428300211</v>
      </c>
      <c r="V19" s="24">
        <v>74838</v>
      </c>
      <c r="W19" s="40">
        <f aca="true" t="shared" si="24" ref="W19:W26">S19+V19</f>
        <v>83315</v>
      </c>
      <c r="X19" s="40">
        <v>70801</v>
      </c>
      <c r="Y19" s="41">
        <f t="shared" si="11"/>
        <v>17.674891597576313</v>
      </c>
    </row>
    <row r="20" spans="1:25" ht="18" customHeight="1">
      <c r="A20" s="29" t="s">
        <v>28</v>
      </c>
      <c r="B20" s="30">
        <v>3</v>
      </c>
      <c r="C20" s="32">
        <v>493696</v>
      </c>
      <c r="D20" s="32">
        <v>390738</v>
      </c>
      <c r="E20" s="41">
        <f t="shared" si="18"/>
        <v>26.34962558031213</v>
      </c>
      <c r="F20" s="32">
        <v>3881947</v>
      </c>
      <c r="G20" s="27">
        <f t="shared" si="22"/>
        <v>4375643</v>
      </c>
      <c r="H20" s="42">
        <v>3616630</v>
      </c>
      <c r="I20" s="41">
        <f t="shared" si="7"/>
        <v>20.986747331078924</v>
      </c>
      <c r="J20" s="74">
        <v>3</v>
      </c>
      <c r="K20" s="31">
        <v>3971.3</v>
      </c>
      <c r="L20" s="32">
        <v>3075.1</v>
      </c>
      <c r="M20" s="41">
        <f t="shared" si="15"/>
        <v>29.143767682351807</v>
      </c>
      <c r="N20" s="75">
        <v>32282.200000000004</v>
      </c>
      <c r="O20" s="26">
        <f t="shared" si="21"/>
        <v>36253.50000000001</v>
      </c>
      <c r="P20" s="41">
        <v>29292</v>
      </c>
      <c r="Q20" s="41">
        <f t="shared" si="9"/>
        <v>23.765874641540385</v>
      </c>
      <c r="R20" s="74">
        <v>3</v>
      </c>
      <c r="S20" s="32">
        <v>4641</v>
      </c>
      <c r="T20" s="25">
        <v>3911</v>
      </c>
      <c r="U20" s="31">
        <f t="shared" si="16"/>
        <v>18.66530299156226</v>
      </c>
      <c r="V20" s="32">
        <v>38464</v>
      </c>
      <c r="W20" s="40">
        <f t="shared" si="24"/>
        <v>43105</v>
      </c>
      <c r="X20" s="42">
        <v>37251</v>
      </c>
      <c r="Y20" s="41">
        <f t="shared" si="11"/>
        <v>15.715014362030555</v>
      </c>
    </row>
    <row r="21" spans="1:25" ht="18" customHeight="1">
      <c r="A21" s="29" t="s">
        <v>29</v>
      </c>
      <c r="B21" s="30">
        <v>4</v>
      </c>
      <c r="C21" s="32">
        <v>169689</v>
      </c>
      <c r="D21" s="32">
        <v>126824</v>
      </c>
      <c r="E21" s="41">
        <f t="shared" si="18"/>
        <v>33.79880779663156</v>
      </c>
      <c r="F21" s="32">
        <v>1298984</v>
      </c>
      <c r="G21" s="27">
        <f t="shared" si="22"/>
        <v>1468673</v>
      </c>
      <c r="H21" s="42">
        <v>1124557</v>
      </c>
      <c r="I21" s="41">
        <f t="shared" si="7"/>
        <v>30.60013854344421</v>
      </c>
      <c r="J21" s="74">
        <v>5</v>
      </c>
      <c r="K21" s="31">
        <v>586.1</v>
      </c>
      <c r="L21" s="32">
        <v>582.7</v>
      </c>
      <c r="M21" s="41">
        <f t="shared" si="15"/>
        <v>0.5834906469881496</v>
      </c>
      <c r="N21" s="75">
        <v>3548.885</v>
      </c>
      <c r="O21" s="26">
        <f t="shared" si="21"/>
        <v>4134.985000000001</v>
      </c>
      <c r="P21" s="41">
        <v>4076.8999999999996</v>
      </c>
      <c r="Q21" s="41">
        <f t="shared" si="9"/>
        <v>1.4247344796291639</v>
      </c>
      <c r="R21" s="74">
        <v>6</v>
      </c>
      <c r="S21" s="32">
        <v>1392</v>
      </c>
      <c r="T21" s="25">
        <v>1128</v>
      </c>
      <c r="U21" s="31">
        <f t="shared" si="16"/>
        <v>23.404255319148938</v>
      </c>
      <c r="V21" s="32">
        <v>11454</v>
      </c>
      <c r="W21" s="40">
        <f t="shared" si="24"/>
        <v>12846</v>
      </c>
      <c r="X21" s="42">
        <v>10700</v>
      </c>
      <c r="Y21" s="41">
        <f t="shared" si="11"/>
        <v>20.056074766355138</v>
      </c>
    </row>
    <row r="22" spans="1:25" s="2" customFormat="1" ht="18" customHeight="1">
      <c r="A22" s="22" t="s">
        <v>30</v>
      </c>
      <c r="B22" s="23">
        <v>5</v>
      </c>
      <c r="C22" s="43">
        <v>109385</v>
      </c>
      <c r="D22" s="24">
        <v>91993</v>
      </c>
      <c r="E22" s="39">
        <f t="shared" si="18"/>
        <v>18.90578630982793</v>
      </c>
      <c r="F22" s="43">
        <v>888161</v>
      </c>
      <c r="G22" s="27">
        <f t="shared" si="22"/>
        <v>997546</v>
      </c>
      <c r="H22" s="40">
        <v>886288</v>
      </c>
      <c r="I22" s="41">
        <f t="shared" si="7"/>
        <v>12.55325582654847</v>
      </c>
      <c r="J22" s="71">
        <v>6</v>
      </c>
      <c r="K22" s="77">
        <v>535.4</v>
      </c>
      <c r="L22" s="24">
        <v>395.8</v>
      </c>
      <c r="M22" s="39">
        <f t="shared" si="15"/>
        <v>35.27033855482566</v>
      </c>
      <c r="N22" s="78">
        <v>3379.4</v>
      </c>
      <c r="O22" s="26">
        <f t="shared" si="23"/>
        <v>3914.8</v>
      </c>
      <c r="P22" s="39">
        <v>3660.5</v>
      </c>
      <c r="Q22" s="41">
        <f t="shared" si="9"/>
        <v>6.947138369075279</v>
      </c>
      <c r="R22" s="71">
        <v>7</v>
      </c>
      <c r="S22" s="24">
        <v>1100</v>
      </c>
      <c r="T22" s="25">
        <v>906</v>
      </c>
      <c r="U22" s="26">
        <f t="shared" si="16"/>
        <v>21.41280353200883</v>
      </c>
      <c r="V22" s="24">
        <v>8856</v>
      </c>
      <c r="W22" s="40">
        <f t="shared" si="24"/>
        <v>9956</v>
      </c>
      <c r="X22" s="40">
        <v>8970</v>
      </c>
      <c r="Y22" s="41">
        <f t="shared" si="11"/>
        <v>10.992196209587512</v>
      </c>
    </row>
    <row r="23" spans="1:25" ht="18" customHeight="1">
      <c r="A23" s="29" t="s">
        <v>31</v>
      </c>
      <c r="B23" s="30">
        <v>6</v>
      </c>
      <c r="C23" s="32">
        <v>59536</v>
      </c>
      <c r="D23" s="32">
        <v>44941</v>
      </c>
      <c r="E23" s="41">
        <f t="shared" si="18"/>
        <v>32.475912863532194</v>
      </c>
      <c r="F23" s="32">
        <v>466294</v>
      </c>
      <c r="G23" s="27">
        <f t="shared" si="22"/>
        <v>525830</v>
      </c>
      <c r="H23" s="42">
        <v>404724</v>
      </c>
      <c r="I23" s="41">
        <f t="shared" si="7"/>
        <v>29.92310809341674</v>
      </c>
      <c r="J23" s="74">
        <v>7</v>
      </c>
      <c r="K23" s="31">
        <v>203.6</v>
      </c>
      <c r="L23" s="32">
        <v>115.4</v>
      </c>
      <c r="M23" s="41">
        <f t="shared" si="15"/>
        <v>76.42980935875214</v>
      </c>
      <c r="N23" s="75">
        <v>1198</v>
      </c>
      <c r="O23" s="26">
        <f t="shared" si="23"/>
        <v>1401.6</v>
      </c>
      <c r="P23" s="41">
        <v>810.1</v>
      </c>
      <c r="Q23" s="41">
        <f t="shared" si="9"/>
        <v>73.01567707690407</v>
      </c>
      <c r="R23" s="74">
        <v>8</v>
      </c>
      <c r="S23" s="32">
        <v>516</v>
      </c>
      <c r="T23" s="25">
        <v>370</v>
      </c>
      <c r="U23" s="31">
        <f t="shared" si="16"/>
        <v>39.45945945945945</v>
      </c>
      <c r="V23" s="32">
        <v>4390</v>
      </c>
      <c r="W23" s="40">
        <f t="shared" si="24"/>
        <v>4906</v>
      </c>
      <c r="X23" s="42">
        <v>4106</v>
      </c>
      <c r="Y23" s="41">
        <f t="shared" si="11"/>
        <v>19.483682415976624</v>
      </c>
    </row>
    <row r="24" spans="1:25" ht="18" customHeight="1">
      <c r="A24" s="29" t="s">
        <v>32</v>
      </c>
      <c r="B24" s="30">
        <v>7</v>
      </c>
      <c r="C24" s="32">
        <v>47686</v>
      </c>
      <c r="D24" s="32">
        <v>45403</v>
      </c>
      <c r="E24" s="41">
        <f t="shared" si="18"/>
        <v>5.028302094575254</v>
      </c>
      <c r="F24" s="32">
        <v>414308</v>
      </c>
      <c r="G24" s="27">
        <f t="shared" si="22"/>
        <v>461994</v>
      </c>
      <c r="H24" s="42">
        <v>385558</v>
      </c>
      <c r="I24" s="41">
        <f t="shared" si="7"/>
        <v>19.824773445240407</v>
      </c>
      <c r="J24" s="74">
        <v>4</v>
      </c>
      <c r="K24" s="31">
        <v>1590.1</v>
      </c>
      <c r="L24" s="32">
        <v>1553.2</v>
      </c>
      <c r="M24" s="41">
        <f t="shared" si="15"/>
        <v>2.3757404069018717</v>
      </c>
      <c r="N24" s="75">
        <v>17996.6</v>
      </c>
      <c r="O24" s="26">
        <f t="shared" si="23"/>
        <v>19586.699999999997</v>
      </c>
      <c r="P24" s="41">
        <v>15206.400000000001</v>
      </c>
      <c r="Q24" s="41">
        <f t="shared" si="9"/>
        <v>28.805634469696926</v>
      </c>
      <c r="R24" s="74">
        <v>9</v>
      </c>
      <c r="S24" s="32">
        <v>498</v>
      </c>
      <c r="T24" s="25">
        <v>530</v>
      </c>
      <c r="U24" s="31">
        <f t="shared" si="16"/>
        <v>-6.037735849056602</v>
      </c>
      <c r="V24" s="32">
        <v>5162</v>
      </c>
      <c r="W24" s="40">
        <f t="shared" si="24"/>
        <v>5660</v>
      </c>
      <c r="X24" s="42">
        <v>4799</v>
      </c>
      <c r="Y24" s="41">
        <f t="shared" si="11"/>
        <v>17.941237757866226</v>
      </c>
    </row>
    <row r="25" spans="1:25" ht="18" customHeight="1">
      <c r="A25" s="29" t="s">
        <v>33</v>
      </c>
      <c r="B25" s="30">
        <v>8</v>
      </c>
      <c r="C25" s="32">
        <v>38749</v>
      </c>
      <c r="D25" s="32"/>
      <c r="E25" s="41"/>
      <c r="F25" s="32">
        <v>262507</v>
      </c>
      <c r="G25" s="27">
        <f t="shared" si="22"/>
        <v>301256</v>
      </c>
      <c r="H25" s="42"/>
      <c r="I25" s="18"/>
      <c r="J25" s="74">
        <v>8</v>
      </c>
      <c r="K25" s="31">
        <v>57.9</v>
      </c>
      <c r="L25" s="41"/>
      <c r="M25" s="41"/>
      <c r="N25" s="75">
        <v>266.091</v>
      </c>
      <c r="O25" s="26">
        <f aca="true" t="shared" si="25" ref="O23:O26">K25+N25</f>
        <v>323.991</v>
      </c>
      <c r="P25" s="41"/>
      <c r="Q25" s="18"/>
      <c r="R25" s="74">
        <v>5</v>
      </c>
      <c r="S25" s="32">
        <v>2171</v>
      </c>
      <c r="T25" s="90"/>
      <c r="U25" s="31"/>
      <c r="V25" s="32">
        <v>8223</v>
      </c>
      <c r="W25" s="40">
        <f t="shared" si="24"/>
        <v>10394</v>
      </c>
      <c r="X25" s="90"/>
      <c r="Y25" s="18"/>
    </row>
    <row r="26" spans="1:25" ht="18" customHeight="1">
      <c r="A26" s="29" t="s">
        <v>34</v>
      </c>
      <c r="B26" s="30">
        <v>9</v>
      </c>
      <c r="C26" s="32">
        <v>31376</v>
      </c>
      <c r="D26" s="32">
        <v>31007</v>
      </c>
      <c r="E26" s="41">
        <f t="shared" si="18"/>
        <v>1.1900538588060838</v>
      </c>
      <c r="F26" s="32">
        <v>284876</v>
      </c>
      <c r="G26" s="27">
        <f t="shared" si="22"/>
        <v>316252</v>
      </c>
      <c r="H26" s="42">
        <v>249424</v>
      </c>
      <c r="I26" s="41">
        <f aca="true" t="shared" si="26" ref="I26:I32">(G26/H26-1)*100</f>
        <v>26.792930912823152</v>
      </c>
      <c r="J26" s="74">
        <v>9</v>
      </c>
      <c r="K26" s="31">
        <v>13.7</v>
      </c>
      <c r="L26" s="32">
        <v>29.9</v>
      </c>
      <c r="M26" s="41">
        <f>(K26/L26-1)*100</f>
        <v>-54.18060200668897</v>
      </c>
      <c r="N26" s="75">
        <v>242.3</v>
      </c>
      <c r="O26" s="26">
        <f t="shared" si="25"/>
        <v>256</v>
      </c>
      <c r="P26" s="41">
        <v>337.79999999999995</v>
      </c>
      <c r="Q26" s="41">
        <f aca="true" t="shared" si="27" ref="Q26:Q32">(O26/P26-1)*100</f>
        <v>-24.215512137359376</v>
      </c>
      <c r="R26" s="74">
        <v>4</v>
      </c>
      <c r="S26" s="32">
        <v>4444</v>
      </c>
      <c r="T26" s="25">
        <v>4266</v>
      </c>
      <c r="U26" s="31">
        <f>(S26/T26-1)*100</f>
        <v>4.172526957337075</v>
      </c>
      <c r="V26" s="32">
        <v>32083</v>
      </c>
      <c r="W26" s="40">
        <f t="shared" si="24"/>
        <v>36527</v>
      </c>
      <c r="X26" s="42">
        <v>23342</v>
      </c>
      <c r="Y26" s="41">
        <f aca="true" t="shared" si="28" ref="Y26:Y32">(W26/X26-1)*100</f>
        <v>56.486162282580764</v>
      </c>
    </row>
    <row r="27" spans="1:25" ht="18" customHeight="1">
      <c r="A27" s="19" t="s">
        <v>35</v>
      </c>
      <c r="B27" s="44"/>
      <c r="C27" s="21">
        <f aca="true" t="shared" si="29" ref="C27:G27">SUM(C28:C33)</f>
        <v>3360393</v>
      </c>
      <c r="D27" s="21">
        <f>SUM(D28:D32)</f>
        <v>3210961</v>
      </c>
      <c r="E27" s="38">
        <f aca="true" t="shared" si="30" ref="E27:E32">(C27/D27-1)*100</f>
        <v>4.653809249006757</v>
      </c>
      <c r="F27" s="21">
        <f t="shared" si="29"/>
        <v>29131752</v>
      </c>
      <c r="G27" s="37">
        <f t="shared" si="29"/>
        <v>32492145</v>
      </c>
      <c r="H27" s="21">
        <f aca="true" t="shared" si="31" ref="H27:L27">SUM(H28:H32)</f>
        <v>30991215</v>
      </c>
      <c r="I27" s="18">
        <f t="shared" si="26"/>
        <v>4.8430821444076955</v>
      </c>
      <c r="J27" s="79"/>
      <c r="K27" s="18">
        <f>SUM(K28:K33)</f>
        <v>44579.8</v>
      </c>
      <c r="L27" s="21">
        <f t="shared" si="31"/>
        <v>40284.19999999999</v>
      </c>
      <c r="M27" s="18">
        <f aca="true" t="shared" si="32" ref="M27:M32">(K27/L27-1)*100</f>
        <v>10.663237696168748</v>
      </c>
      <c r="N27" s="70">
        <f aca="true" t="shared" si="33" ref="N27:S27">SUM(N28:N33)</f>
        <v>360232.512</v>
      </c>
      <c r="O27" s="18">
        <f t="shared" si="33"/>
        <v>404812.31200000003</v>
      </c>
      <c r="P27" s="21">
        <f>SUM(P28:P32)</f>
        <v>385319.3</v>
      </c>
      <c r="Q27" s="18">
        <f t="shared" si="27"/>
        <v>5.058924377782281</v>
      </c>
      <c r="R27" s="79"/>
      <c r="S27" s="21">
        <f t="shared" si="33"/>
        <v>27131</v>
      </c>
      <c r="T27" s="21">
        <f>SUM(T28:T32)</f>
        <v>27732</v>
      </c>
      <c r="U27" s="38">
        <f aca="true" t="shared" si="34" ref="U27:U32">(S27/T27-1)*100</f>
        <v>-2.1671714986297386</v>
      </c>
      <c r="V27" s="21">
        <f>SUM(V28:V33)</f>
        <v>243148</v>
      </c>
      <c r="W27" s="47">
        <f>SUM(W28:W33)</f>
        <v>270279</v>
      </c>
      <c r="X27" s="21">
        <f>SUM(X28:X32)</f>
        <v>262910</v>
      </c>
      <c r="Y27" s="18">
        <f t="shared" si="28"/>
        <v>2.8028602943973135</v>
      </c>
    </row>
    <row r="28" spans="1:25" ht="18" customHeight="1">
      <c r="A28" s="45" t="s">
        <v>36</v>
      </c>
      <c r="B28" s="30">
        <v>1</v>
      </c>
      <c r="C28" s="32">
        <v>1980662</v>
      </c>
      <c r="D28" s="25">
        <v>1856009</v>
      </c>
      <c r="E28" s="41">
        <f t="shared" si="30"/>
        <v>6.716185104705841</v>
      </c>
      <c r="F28" s="32">
        <v>16985121</v>
      </c>
      <c r="G28" s="27">
        <f aca="true" t="shared" si="35" ref="G28:G33">C28+F28</f>
        <v>18965783</v>
      </c>
      <c r="H28" s="42">
        <v>18335709</v>
      </c>
      <c r="I28" s="41">
        <f t="shared" si="26"/>
        <v>3.436321987876223</v>
      </c>
      <c r="J28" s="74">
        <v>1</v>
      </c>
      <c r="K28" s="31">
        <v>29030.8</v>
      </c>
      <c r="L28" s="32">
        <v>26851.1</v>
      </c>
      <c r="M28" s="41">
        <f t="shared" si="32"/>
        <v>8.117730744736718</v>
      </c>
      <c r="N28" s="75">
        <v>236609.1</v>
      </c>
      <c r="O28" s="26">
        <f aca="true" t="shared" si="36" ref="O28:O33">K28+N28</f>
        <v>265639.9</v>
      </c>
      <c r="P28" s="41">
        <v>255694.2</v>
      </c>
      <c r="Q28" s="41">
        <f t="shared" si="27"/>
        <v>3.8896854132788317</v>
      </c>
      <c r="R28" s="74">
        <v>1</v>
      </c>
      <c r="S28" s="32">
        <v>15771</v>
      </c>
      <c r="T28" s="25">
        <v>15493</v>
      </c>
      <c r="U28" s="31">
        <f t="shared" si="34"/>
        <v>1.7943587426579644</v>
      </c>
      <c r="V28" s="32">
        <v>137290</v>
      </c>
      <c r="W28" s="42">
        <f aca="true" t="shared" si="37" ref="W28:W33">S28+V28</f>
        <v>153061</v>
      </c>
      <c r="X28" s="42">
        <v>150381</v>
      </c>
      <c r="Y28" s="41">
        <f t="shared" si="28"/>
        <v>1.7821400309879554</v>
      </c>
    </row>
    <row r="29" spans="1:25" ht="18" customHeight="1">
      <c r="A29" s="29" t="s">
        <v>37</v>
      </c>
      <c r="B29" s="30">
        <v>2</v>
      </c>
      <c r="C29" s="32">
        <v>980088</v>
      </c>
      <c r="D29" s="32">
        <v>965635</v>
      </c>
      <c r="E29" s="41">
        <f t="shared" si="30"/>
        <v>1.496735308890007</v>
      </c>
      <c r="F29" s="32">
        <v>8886067</v>
      </c>
      <c r="G29" s="27">
        <f t="shared" si="35"/>
        <v>9866155</v>
      </c>
      <c r="H29" s="42">
        <v>9117218</v>
      </c>
      <c r="I29" s="41">
        <f t="shared" si="26"/>
        <v>8.214534302020638</v>
      </c>
      <c r="J29" s="74">
        <v>2</v>
      </c>
      <c r="K29" s="31">
        <v>11015.1</v>
      </c>
      <c r="L29" s="32">
        <v>9614.8</v>
      </c>
      <c r="M29" s="41">
        <f t="shared" si="32"/>
        <v>14.564005491533894</v>
      </c>
      <c r="N29" s="75">
        <v>88119.211</v>
      </c>
      <c r="O29" s="26">
        <f t="shared" si="36"/>
        <v>99134.311</v>
      </c>
      <c r="P29" s="41">
        <v>94593.5</v>
      </c>
      <c r="Q29" s="41">
        <f t="shared" si="27"/>
        <v>4.800341461094049</v>
      </c>
      <c r="R29" s="74">
        <v>2</v>
      </c>
      <c r="S29" s="32">
        <v>7685</v>
      </c>
      <c r="T29" s="25">
        <v>8561</v>
      </c>
      <c r="U29" s="31">
        <f t="shared" si="34"/>
        <v>-10.232449480200911</v>
      </c>
      <c r="V29" s="32">
        <v>74971</v>
      </c>
      <c r="W29" s="42">
        <f t="shared" si="37"/>
        <v>82656</v>
      </c>
      <c r="X29" s="42">
        <v>79821</v>
      </c>
      <c r="Y29" s="41">
        <f t="shared" si="28"/>
        <v>3.551696921862657</v>
      </c>
    </row>
    <row r="30" spans="1:25" ht="18" customHeight="1">
      <c r="A30" s="29" t="s">
        <v>38</v>
      </c>
      <c r="B30" s="30">
        <v>3</v>
      </c>
      <c r="C30" s="32">
        <v>338876</v>
      </c>
      <c r="D30" s="32">
        <v>334982</v>
      </c>
      <c r="E30" s="41">
        <f t="shared" si="30"/>
        <v>1.1624505197294077</v>
      </c>
      <c r="F30" s="32">
        <v>2786247</v>
      </c>
      <c r="G30" s="27">
        <f t="shared" si="35"/>
        <v>3125123</v>
      </c>
      <c r="H30" s="42">
        <v>3031366</v>
      </c>
      <c r="I30" s="41">
        <f t="shared" si="26"/>
        <v>3.0928960739151856</v>
      </c>
      <c r="J30" s="74">
        <v>3</v>
      </c>
      <c r="K30" s="31">
        <v>4445.6</v>
      </c>
      <c r="L30" s="32">
        <v>3736.7</v>
      </c>
      <c r="M30" s="41">
        <f t="shared" si="32"/>
        <v>18.971284823507382</v>
      </c>
      <c r="N30" s="75">
        <v>34793.797</v>
      </c>
      <c r="O30" s="26">
        <f t="shared" si="36"/>
        <v>39239.397</v>
      </c>
      <c r="P30" s="41">
        <v>33876.7</v>
      </c>
      <c r="Q30" s="41">
        <f t="shared" si="27"/>
        <v>15.830045429454454</v>
      </c>
      <c r="R30" s="74">
        <v>3</v>
      </c>
      <c r="S30" s="32">
        <v>2964</v>
      </c>
      <c r="T30" s="25">
        <v>3014</v>
      </c>
      <c r="U30" s="31">
        <f t="shared" si="34"/>
        <v>-1.6589250165892522</v>
      </c>
      <c r="V30" s="32">
        <v>24847</v>
      </c>
      <c r="W30" s="42">
        <f t="shared" si="37"/>
        <v>27811</v>
      </c>
      <c r="X30" s="42">
        <v>27029</v>
      </c>
      <c r="Y30" s="41">
        <f t="shared" si="28"/>
        <v>2.893188797217805</v>
      </c>
    </row>
    <row r="31" spans="1:25" ht="18" customHeight="1">
      <c r="A31" s="29" t="s">
        <v>39</v>
      </c>
      <c r="B31" s="30">
        <v>4</v>
      </c>
      <c r="C31" s="32">
        <v>36023</v>
      </c>
      <c r="D31" s="32">
        <v>43618</v>
      </c>
      <c r="E31" s="41">
        <f t="shared" si="30"/>
        <v>-17.412536108945854</v>
      </c>
      <c r="F31" s="32">
        <v>345464</v>
      </c>
      <c r="G31" s="27">
        <f t="shared" si="35"/>
        <v>381487</v>
      </c>
      <c r="H31" s="42">
        <v>420296</v>
      </c>
      <c r="I31" s="41">
        <f t="shared" si="26"/>
        <v>-9.233730513733175</v>
      </c>
      <c r="J31" s="74">
        <v>4</v>
      </c>
      <c r="K31" s="31">
        <v>56.4</v>
      </c>
      <c r="L31" s="32">
        <v>76</v>
      </c>
      <c r="M31" s="41">
        <f t="shared" si="32"/>
        <v>-25.789473684210527</v>
      </c>
      <c r="N31" s="75">
        <v>655.6</v>
      </c>
      <c r="O31" s="26">
        <f t="shared" si="36"/>
        <v>712</v>
      </c>
      <c r="P31" s="41">
        <v>1062.6</v>
      </c>
      <c r="Q31" s="41">
        <f t="shared" si="27"/>
        <v>-32.994541690193856</v>
      </c>
      <c r="R31" s="74">
        <v>4</v>
      </c>
      <c r="S31" s="32">
        <v>438</v>
      </c>
      <c r="T31" s="25">
        <v>514</v>
      </c>
      <c r="U31" s="31">
        <f t="shared" si="34"/>
        <v>-14.785992217898835</v>
      </c>
      <c r="V31" s="32">
        <v>4434</v>
      </c>
      <c r="W31" s="42">
        <f t="shared" si="37"/>
        <v>4872</v>
      </c>
      <c r="X31" s="42">
        <v>4626</v>
      </c>
      <c r="Y31" s="41">
        <f t="shared" si="28"/>
        <v>5.317769130998706</v>
      </c>
    </row>
    <row r="32" spans="1:25" s="2" customFormat="1" ht="18" customHeight="1">
      <c r="A32" s="22" t="s">
        <v>40</v>
      </c>
      <c r="B32" s="23">
        <v>5</v>
      </c>
      <c r="C32" s="24">
        <v>13014</v>
      </c>
      <c r="D32" s="24">
        <v>10717</v>
      </c>
      <c r="E32" s="39">
        <f t="shared" si="30"/>
        <v>21.43323691331529</v>
      </c>
      <c r="F32" s="24">
        <v>91072</v>
      </c>
      <c r="G32" s="27">
        <f t="shared" si="35"/>
        <v>104086</v>
      </c>
      <c r="H32" s="40">
        <v>86626</v>
      </c>
      <c r="I32" s="41">
        <f t="shared" si="26"/>
        <v>20.155611479232572</v>
      </c>
      <c r="J32" s="71">
        <v>5</v>
      </c>
      <c r="K32" s="26">
        <v>17</v>
      </c>
      <c r="L32" s="24">
        <v>5.6</v>
      </c>
      <c r="M32" s="39">
        <f t="shared" si="32"/>
        <v>203.5714285714286</v>
      </c>
      <c r="N32" s="73">
        <v>48.304</v>
      </c>
      <c r="O32" s="26">
        <f t="shared" si="36"/>
        <v>65.304</v>
      </c>
      <c r="P32" s="39">
        <v>92.3</v>
      </c>
      <c r="Q32" s="41">
        <f t="shared" si="27"/>
        <v>-29.248104008667386</v>
      </c>
      <c r="R32" s="71">
        <v>5</v>
      </c>
      <c r="S32" s="24">
        <v>161</v>
      </c>
      <c r="T32" s="25">
        <v>150</v>
      </c>
      <c r="U32" s="26">
        <f t="shared" si="34"/>
        <v>7.333333333333325</v>
      </c>
      <c r="V32" s="24">
        <v>1216</v>
      </c>
      <c r="W32" s="42">
        <f t="shared" si="37"/>
        <v>1377</v>
      </c>
      <c r="X32" s="40">
        <v>1053</v>
      </c>
      <c r="Y32" s="41">
        <f t="shared" si="28"/>
        <v>30.76923076923077</v>
      </c>
    </row>
    <row r="33" spans="1:25" s="2" customFormat="1" ht="18" customHeight="1">
      <c r="A33" s="22" t="s">
        <v>41</v>
      </c>
      <c r="B33" s="23">
        <v>6</v>
      </c>
      <c r="C33" s="24">
        <v>11730</v>
      </c>
      <c r="D33" s="24">
        <v>0</v>
      </c>
      <c r="E33" s="39"/>
      <c r="F33" s="24">
        <v>37781</v>
      </c>
      <c r="G33" s="27">
        <f t="shared" si="35"/>
        <v>49511</v>
      </c>
      <c r="H33" s="40">
        <v>0</v>
      </c>
      <c r="I33" s="41"/>
      <c r="J33" s="71">
        <v>6</v>
      </c>
      <c r="K33" s="26">
        <v>14.9</v>
      </c>
      <c r="L33" s="24">
        <v>0</v>
      </c>
      <c r="M33" s="39"/>
      <c r="N33" s="73">
        <v>6.5</v>
      </c>
      <c r="O33" s="26">
        <f t="shared" si="36"/>
        <v>21.4</v>
      </c>
      <c r="P33" s="39">
        <v>0</v>
      </c>
      <c r="Q33" s="41"/>
      <c r="R33" s="71">
        <v>6</v>
      </c>
      <c r="S33" s="24">
        <v>112</v>
      </c>
      <c r="T33" s="90">
        <v>0</v>
      </c>
      <c r="U33" s="26"/>
      <c r="V33" s="24">
        <v>390</v>
      </c>
      <c r="W33" s="42">
        <f t="shared" si="37"/>
        <v>502</v>
      </c>
      <c r="X33" s="40">
        <v>0</v>
      </c>
      <c r="Y33" s="41"/>
    </row>
    <row r="34" spans="1:25" s="3" customFormat="1" ht="18" customHeight="1">
      <c r="A34" s="19" t="s">
        <v>42</v>
      </c>
      <c r="B34" s="46"/>
      <c r="C34" s="21">
        <f>SUM(C35:C43)</f>
        <v>3276353</v>
      </c>
      <c r="D34" s="21">
        <f>SUM(D35:D43)</f>
        <v>2786004</v>
      </c>
      <c r="E34" s="38">
        <f aca="true" t="shared" si="38" ref="E34:E43">(C34/D34-1)*100</f>
        <v>17.600441348971497</v>
      </c>
      <c r="F34" s="21">
        <f>SUM(F35:F43)</f>
        <v>28031544</v>
      </c>
      <c r="G34" s="37">
        <f>SUM(G35:G43)</f>
        <v>31308095</v>
      </c>
      <c r="H34" s="47">
        <f>SUM(H35:H43)</f>
        <v>26004721</v>
      </c>
      <c r="I34" s="18">
        <f t="shared" si="7"/>
        <v>20.39388924803307</v>
      </c>
      <c r="J34" s="80"/>
      <c r="K34" s="18">
        <f>SUM(K35:K43)</f>
        <v>45690.19999999999</v>
      </c>
      <c r="L34" s="47">
        <f>SUM(L35:L43)</f>
        <v>40223.99999999999</v>
      </c>
      <c r="M34" s="18">
        <f t="shared" si="15"/>
        <v>13.589399363564048</v>
      </c>
      <c r="N34" s="21">
        <f>SUM(N35:N43)</f>
        <v>369298.261</v>
      </c>
      <c r="O34" s="18">
        <f>SUM(O35:O43)</f>
        <v>414988.46099999995</v>
      </c>
      <c r="P34" s="21">
        <f>SUM(P35:P43)</f>
        <v>394787.2</v>
      </c>
      <c r="Q34" s="18">
        <f t="shared" si="9"/>
        <v>5.116999993920768</v>
      </c>
      <c r="R34" s="80"/>
      <c r="S34" s="21">
        <f>SUM(S35:S43)</f>
        <v>34432</v>
      </c>
      <c r="T34" s="21">
        <f>SUM(T35:T43)</f>
        <v>27499</v>
      </c>
      <c r="U34" s="38">
        <f t="shared" si="16"/>
        <v>25.21182588457762</v>
      </c>
      <c r="V34" s="21">
        <f>SUM(V35:V43)</f>
        <v>287595</v>
      </c>
      <c r="W34" s="47">
        <f>SUM(W35:W43)</f>
        <v>322027</v>
      </c>
      <c r="X34" s="21">
        <f>SUM(X35:X43)</f>
        <v>279771</v>
      </c>
      <c r="Y34" s="18">
        <f t="shared" si="11"/>
        <v>15.103781306854525</v>
      </c>
    </row>
    <row r="35" spans="1:25" s="4" customFormat="1" ht="18" customHeight="1">
      <c r="A35" s="48" t="s">
        <v>43</v>
      </c>
      <c r="B35" s="49">
        <v>1</v>
      </c>
      <c r="C35" s="32">
        <v>1933928</v>
      </c>
      <c r="D35" s="32">
        <v>1735662</v>
      </c>
      <c r="E35" s="41">
        <f t="shared" si="38"/>
        <v>11.42307661284283</v>
      </c>
      <c r="F35" s="32">
        <v>16930180</v>
      </c>
      <c r="G35" s="24">
        <v>18864306</v>
      </c>
      <c r="H35" s="42">
        <v>16083375</v>
      </c>
      <c r="I35" s="41">
        <f t="shared" si="7"/>
        <v>17.290717899694563</v>
      </c>
      <c r="J35" s="81">
        <v>1</v>
      </c>
      <c r="K35" s="31">
        <v>29052.4</v>
      </c>
      <c r="L35" s="32">
        <v>26182.1</v>
      </c>
      <c r="M35" s="41">
        <f t="shared" si="15"/>
        <v>10.962833386168413</v>
      </c>
      <c r="N35" s="75">
        <v>245087.59999999998</v>
      </c>
      <c r="O35" s="26">
        <f>K35+N35</f>
        <v>274140</v>
      </c>
      <c r="P35" s="41">
        <v>265047.3</v>
      </c>
      <c r="Q35" s="41">
        <f t="shared" si="9"/>
        <v>3.4305952182874577</v>
      </c>
      <c r="R35" s="81">
        <v>1</v>
      </c>
      <c r="S35" s="32">
        <v>15874</v>
      </c>
      <c r="T35" s="25">
        <v>14324</v>
      </c>
      <c r="U35" s="31">
        <f t="shared" si="16"/>
        <v>10.820999720748393</v>
      </c>
      <c r="V35" s="32">
        <v>141470</v>
      </c>
      <c r="W35" s="42">
        <f>S35+V35</f>
        <v>157344</v>
      </c>
      <c r="X35" s="42">
        <v>138784</v>
      </c>
      <c r="Y35" s="41">
        <f t="shared" si="11"/>
        <v>13.373299515794335</v>
      </c>
    </row>
    <row r="36" spans="1:25" s="4" customFormat="1" ht="18" customHeight="1">
      <c r="A36" s="48" t="s">
        <v>44</v>
      </c>
      <c r="B36" s="49">
        <v>2</v>
      </c>
      <c r="C36" s="32">
        <v>484349</v>
      </c>
      <c r="D36" s="32">
        <v>395368</v>
      </c>
      <c r="E36" s="41">
        <f t="shared" si="38"/>
        <v>22.505867950871085</v>
      </c>
      <c r="F36" s="32">
        <v>4187971</v>
      </c>
      <c r="G36" s="27">
        <f aca="true" t="shared" si="39" ref="G35:G43">C36+F36</f>
        <v>4672320</v>
      </c>
      <c r="H36" s="42">
        <v>3874499</v>
      </c>
      <c r="I36" s="41">
        <f t="shared" si="7"/>
        <v>20.591591325743018</v>
      </c>
      <c r="J36" s="81">
        <v>2</v>
      </c>
      <c r="K36" s="31">
        <v>9250.8</v>
      </c>
      <c r="L36" s="32">
        <v>7716.7</v>
      </c>
      <c r="M36" s="41">
        <f t="shared" si="15"/>
        <v>19.880259696502378</v>
      </c>
      <c r="N36" s="75">
        <v>68576.7</v>
      </c>
      <c r="O36" s="26">
        <f>K36+N36</f>
        <v>77827.5</v>
      </c>
      <c r="P36" s="41">
        <v>72929.8</v>
      </c>
      <c r="Q36" s="41">
        <f t="shared" si="9"/>
        <v>6.7156361322806335</v>
      </c>
      <c r="R36" s="81">
        <v>2</v>
      </c>
      <c r="S36" s="32">
        <v>4030</v>
      </c>
      <c r="T36" s="25">
        <v>3199</v>
      </c>
      <c r="U36" s="31">
        <f t="shared" si="16"/>
        <v>25.97686777117849</v>
      </c>
      <c r="V36" s="32">
        <v>33831</v>
      </c>
      <c r="W36" s="42">
        <f aca="true" t="shared" si="40" ref="W36:W43">S36+V36</f>
        <v>37861</v>
      </c>
      <c r="X36" s="42">
        <v>32209</v>
      </c>
      <c r="Y36" s="41">
        <f t="shared" si="11"/>
        <v>17.547890341208984</v>
      </c>
    </row>
    <row r="37" spans="1:25" s="4" customFormat="1" ht="18" customHeight="1">
      <c r="A37" s="48" t="s">
        <v>45</v>
      </c>
      <c r="B37" s="49">
        <v>3</v>
      </c>
      <c r="C37" s="32">
        <v>178007</v>
      </c>
      <c r="D37" s="32">
        <v>160672</v>
      </c>
      <c r="E37" s="41">
        <f t="shared" si="38"/>
        <v>10.789060944035045</v>
      </c>
      <c r="F37" s="32">
        <v>1446065</v>
      </c>
      <c r="G37" s="27">
        <f t="shared" si="39"/>
        <v>1624072</v>
      </c>
      <c r="H37" s="42">
        <v>1526827</v>
      </c>
      <c r="I37" s="41">
        <f t="shared" si="7"/>
        <v>6.369090931716559</v>
      </c>
      <c r="J37" s="81">
        <v>4</v>
      </c>
      <c r="K37" s="31">
        <v>1647</v>
      </c>
      <c r="L37" s="32">
        <v>1683.7</v>
      </c>
      <c r="M37" s="41">
        <f t="shared" si="15"/>
        <v>-2.1797232286036694</v>
      </c>
      <c r="N37" s="75">
        <v>10768.926</v>
      </c>
      <c r="O37" s="26">
        <f>K37+N37</f>
        <v>12415.926</v>
      </c>
      <c r="P37" s="41">
        <v>13903.400000000001</v>
      </c>
      <c r="Q37" s="41">
        <f t="shared" si="9"/>
        <v>-10.698634866291712</v>
      </c>
      <c r="R37" s="81">
        <v>4</v>
      </c>
      <c r="S37" s="32">
        <v>2726</v>
      </c>
      <c r="T37" s="25">
        <v>2192</v>
      </c>
      <c r="U37" s="31">
        <f t="shared" si="16"/>
        <v>24.36131386861313</v>
      </c>
      <c r="V37" s="32">
        <v>17452</v>
      </c>
      <c r="W37" s="42">
        <f t="shared" si="40"/>
        <v>20178</v>
      </c>
      <c r="X37" s="42">
        <v>21826</v>
      </c>
      <c r="Y37" s="41">
        <f t="shared" si="11"/>
        <v>-7.550627691743794</v>
      </c>
    </row>
    <row r="38" spans="1:25" s="4" customFormat="1" ht="18" customHeight="1">
      <c r="A38" s="48" t="s">
        <v>46</v>
      </c>
      <c r="B38" s="49">
        <v>4</v>
      </c>
      <c r="C38" s="32">
        <v>139316</v>
      </c>
      <c r="D38" s="32">
        <v>101869</v>
      </c>
      <c r="E38" s="41">
        <f>(C38/D38-1)*100</f>
        <v>36.75995641461092</v>
      </c>
      <c r="F38" s="32">
        <v>1123328</v>
      </c>
      <c r="G38" s="27">
        <f>C38+F38</f>
        <v>1262644</v>
      </c>
      <c r="H38" s="42">
        <v>995436</v>
      </c>
      <c r="I38" s="41">
        <f>(G38/H38-1)*100</f>
        <v>26.84331287998425</v>
      </c>
      <c r="J38" s="81">
        <v>3</v>
      </c>
      <c r="K38" s="31">
        <v>2836.1</v>
      </c>
      <c r="L38" s="32">
        <v>2641.5</v>
      </c>
      <c r="M38" s="41">
        <f>(K38/L38-1)*100</f>
        <v>7.367026310808256</v>
      </c>
      <c r="N38" s="75">
        <v>25346.6</v>
      </c>
      <c r="O38" s="26">
        <f>K38+N38</f>
        <v>28182.699999999997</v>
      </c>
      <c r="P38" s="41">
        <v>24984.7</v>
      </c>
      <c r="Q38" s="41">
        <f>(O38/P38-1)*100</f>
        <v>12.799833498100831</v>
      </c>
      <c r="R38" s="81">
        <v>7</v>
      </c>
      <c r="S38" s="32">
        <v>1654</v>
      </c>
      <c r="T38" s="25">
        <v>1399</v>
      </c>
      <c r="U38" s="31">
        <f>(S38/T38-1)*100</f>
        <v>18.22730521801286</v>
      </c>
      <c r="V38" s="32">
        <v>15296</v>
      </c>
      <c r="W38" s="42">
        <f>S38+V38</f>
        <v>16950</v>
      </c>
      <c r="X38" s="42">
        <v>18351</v>
      </c>
      <c r="Y38" s="41">
        <f>(W38/X38-1)*100</f>
        <v>-7.634461337256826</v>
      </c>
    </row>
    <row r="39" spans="1:25" s="5" customFormat="1" ht="18" customHeight="1">
      <c r="A39" s="45" t="s">
        <v>47</v>
      </c>
      <c r="B39" s="50">
        <v>5</v>
      </c>
      <c r="C39" s="24">
        <v>133486</v>
      </c>
      <c r="D39" s="25">
        <v>79299</v>
      </c>
      <c r="E39" s="39">
        <f>(C39/D39-1)*100</f>
        <v>68.3325136508657</v>
      </c>
      <c r="F39" s="24">
        <v>1098388</v>
      </c>
      <c r="G39" s="27">
        <f>C39+F39</f>
        <v>1231874</v>
      </c>
      <c r="H39" s="40">
        <v>710393</v>
      </c>
      <c r="I39" s="41">
        <f>(G39/H39-1)*100</f>
        <v>73.40739562467536</v>
      </c>
      <c r="J39" s="82">
        <v>5</v>
      </c>
      <c r="K39" s="26">
        <v>901.2</v>
      </c>
      <c r="L39" s="24">
        <v>504.2</v>
      </c>
      <c r="M39" s="39">
        <f>(K39/L39-1)*100</f>
        <v>78.73859579531933</v>
      </c>
      <c r="N39" s="73">
        <v>5878.117</v>
      </c>
      <c r="O39" s="26">
        <f>K39+N39</f>
        <v>6779.317</v>
      </c>
      <c r="P39" s="39">
        <v>5539.1</v>
      </c>
      <c r="Q39" s="41">
        <f>(O39/P39-1)*100</f>
        <v>22.39022584896462</v>
      </c>
      <c r="R39" s="82">
        <v>5</v>
      </c>
      <c r="S39" s="24">
        <v>2503</v>
      </c>
      <c r="T39" s="25">
        <v>1748</v>
      </c>
      <c r="U39" s="31">
        <f>(S39/T39-1)*100</f>
        <v>43.19221967963387</v>
      </c>
      <c r="V39" s="24">
        <v>28893</v>
      </c>
      <c r="W39" s="42">
        <f>S39+V39</f>
        <v>31396</v>
      </c>
      <c r="X39" s="40">
        <v>20448</v>
      </c>
      <c r="Y39" s="41">
        <f>(W39/X39-1)*100</f>
        <v>53.54068857589984</v>
      </c>
    </row>
    <row r="40" spans="1:25" s="5" customFormat="1" ht="18" customHeight="1">
      <c r="A40" s="45" t="s">
        <v>48</v>
      </c>
      <c r="B40" s="50">
        <v>6</v>
      </c>
      <c r="C40" s="24">
        <v>131556</v>
      </c>
      <c r="D40" s="24">
        <v>122432</v>
      </c>
      <c r="E40" s="39">
        <f t="shared" si="38"/>
        <v>7.452300052273908</v>
      </c>
      <c r="F40" s="24">
        <v>1099161</v>
      </c>
      <c r="G40" s="27">
        <f t="shared" si="39"/>
        <v>1230717</v>
      </c>
      <c r="H40" s="40">
        <v>1112058</v>
      </c>
      <c r="I40" s="41">
        <f t="shared" si="7"/>
        <v>10.670216841207925</v>
      </c>
      <c r="J40" s="82">
        <v>6</v>
      </c>
      <c r="K40" s="26">
        <v>832.1</v>
      </c>
      <c r="L40" s="24">
        <v>665.8</v>
      </c>
      <c r="M40" s="39">
        <f t="shared" si="15"/>
        <v>24.97747071192551</v>
      </c>
      <c r="N40" s="73">
        <v>6136.9</v>
      </c>
      <c r="O40" s="26">
        <f aca="true" t="shared" si="41" ref="O40:O43">K40+N40</f>
        <v>6969</v>
      </c>
      <c r="P40" s="39">
        <v>5764.7</v>
      </c>
      <c r="Q40" s="41">
        <f t="shared" si="9"/>
        <v>20.890939684632336</v>
      </c>
      <c r="R40" s="82">
        <v>6</v>
      </c>
      <c r="S40" s="24">
        <v>2491</v>
      </c>
      <c r="T40" s="25">
        <v>2393</v>
      </c>
      <c r="U40" s="26">
        <f t="shared" si="16"/>
        <v>4.0952778938570855</v>
      </c>
      <c r="V40" s="24">
        <v>22596</v>
      </c>
      <c r="W40" s="42">
        <f t="shared" si="40"/>
        <v>25087</v>
      </c>
      <c r="X40" s="40">
        <v>26055</v>
      </c>
      <c r="Y40" s="41">
        <f t="shared" si="11"/>
        <v>-3.715217808482052</v>
      </c>
    </row>
    <row r="41" spans="1:25" s="5" customFormat="1" ht="18" customHeight="1">
      <c r="A41" s="45" t="s">
        <v>49</v>
      </c>
      <c r="B41" s="49">
        <v>7</v>
      </c>
      <c r="C41" s="24">
        <v>110042</v>
      </c>
      <c r="D41" s="25">
        <v>89882</v>
      </c>
      <c r="E41" s="39">
        <f t="shared" si="38"/>
        <v>22.429407445317185</v>
      </c>
      <c r="F41" s="24">
        <v>916006</v>
      </c>
      <c r="G41" s="27">
        <f t="shared" si="39"/>
        <v>1026048</v>
      </c>
      <c r="H41" s="40">
        <v>682499</v>
      </c>
      <c r="I41" s="41">
        <f t="shared" si="7"/>
        <v>50.33692357058399</v>
      </c>
      <c r="J41" s="82">
        <v>7</v>
      </c>
      <c r="K41" s="26">
        <v>598.1</v>
      </c>
      <c r="L41" s="24">
        <v>419.8</v>
      </c>
      <c r="M41" s="39">
        <f t="shared" si="15"/>
        <v>42.47260600285851</v>
      </c>
      <c r="N41" s="73">
        <v>3201.408</v>
      </c>
      <c r="O41" s="26">
        <f t="shared" si="41"/>
        <v>3799.508</v>
      </c>
      <c r="P41" s="39">
        <v>2213</v>
      </c>
      <c r="Q41" s="41">
        <f t="shared" si="9"/>
        <v>71.69037505648441</v>
      </c>
      <c r="R41" s="82">
        <v>8</v>
      </c>
      <c r="S41" s="24">
        <v>1128</v>
      </c>
      <c r="T41" s="25">
        <v>920</v>
      </c>
      <c r="U41" s="26">
        <f t="shared" si="16"/>
        <v>22.608695652173914</v>
      </c>
      <c r="V41" s="24">
        <v>9232</v>
      </c>
      <c r="W41" s="42">
        <f t="shared" si="40"/>
        <v>10360</v>
      </c>
      <c r="X41" s="40">
        <v>6988</v>
      </c>
      <c r="Y41" s="41">
        <f t="shared" si="11"/>
        <v>48.25414997137951</v>
      </c>
    </row>
    <row r="42" spans="1:25" s="4" customFormat="1" ht="18" customHeight="1">
      <c r="A42" s="48" t="s">
        <v>50</v>
      </c>
      <c r="B42" s="49">
        <v>8</v>
      </c>
      <c r="C42" s="32">
        <v>84322</v>
      </c>
      <c r="D42" s="25">
        <v>38126</v>
      </c>
      <c r="E42" s="41">
        <f t="shared" si="38"/>
        <v>121.16665792372659</v>
      </c>
      <c r="F42" s="32">
        <v>609749</v>
      </c>
      <c r="G42" s="27">
        <f t="shared" si="39"/>
        <v>694071</v>
      </c>
      <c r="H42" s="42">
        <v>414683</v>
      </c>
      <c r="I42" s="41">
        <f t="shared" si="7"/>
        <v>67.3738735371356</v>
      </c>
      <c r="J42" s="81">
        <v>8</v>
      </c>
      <c r="K42" s="31">
        <v>462.9</v>
      </c>
      <c r="L42" s="32">
        <v>288.2</v>
      </c>
      <c r="M42" s="41">
        <f t="shared" si="15"/>
        <v>60.61762664816099</v>
      </c>
      <c r="N42" s="75">
        <v>3383.306</v>
      </c>
      <c r="O42" s="26">
        <f t="shared" si="41"/>
        <v>3846.206</v>
      </c>
      <c r="P42" s="41">
        <v>3192.3</v>
      </c>
      <c r="Q42" s="41">
        <f t="shared" si="9"/>
        <v>20.483851768317507</v>
      </c>
      <c r="R42" s="81">
        <v>3</v>
      </c>
      <c r="S42" s="32">
        <v>3154</v>
      </c>
      <c r="T42" s="25">
        <v>658</v>
      </c>
      <c r="U42" s="31">
        <f t="shared" si="16"/>
        <v>379.33130699088144</v>
      </c>
      <c r="V42" s="32">
        <v>12095</v>
      </c>
      <c r="W42" s="42">
        <f t="shared" si="40"/>
        <v>15249</v>
      </c>
      <c r="X42" s="42">
        <v>8516</v>
      </c>
      <c r="Y42" s="41">
        <f t="shared" si="11"/>
        <v>79.06294034758103</v>
      </c>
    </row>
    <row r="43" spans="1:25" s="4" customFormat="1" ht="18" customHeight="1">
      <c r="A43" s="48" t="s">
        <v>51</v>
      </c>
      <c r="B43" s="50">
        <v>9</v>
      </c>
      <c r="C43" s="32">
        <v>81347</v>
      </c>
      <c r="D43" s="25">
        <v>62694</v>
      </c>
      <c r="E43" s="41">
        <f t="shared" si="38"/>
        <v>29.75244840016589</v>
      </c>
      <c r="F43" s="32">
        <v>620696</v>
      </c>
      <c r="G43" s="27">
        <f t="shared" si="39"/>
        <v>702043</v>
      </c>
      <c r="H43" s="42">
        <v>604951</v>
      </c>
      <c r="I43" s="41">
        <f t="shared" si="7"/>
        <v>16.049564344880828</v>
      </c>
      <c r="J43" s="81">
        <v>9</v>
      </c>
      <c r="K43" s="31">
        <v>109.6</v>
      </c>
      <c r="L43" s="32">
        <v>122</v>
      </c>
      <c r="M43" s="41">
        <f t="shared" si="15"/>
        <v>-10.163934426229515</v>
      </c>
      <c r="N43" s="75">
        <v>918.7039999999998</v>
      </c>
      <c r="O43" s="26">
        <f t="shared" si="41"/>
        <v>1028.3039999999999</v>
      </c>
      <c r="P43" s="41">
        <v>1212.9</v>
      </c>
      <c r="Q43" s="41">
        <f t="shared" si="9"/>
        <v>-15.219391540934968</v>
      </c>
      <c r="R43" s="81">
        <v>9</v>
      </c>
      <c r="S43" s="32">
        <v>872</v>
      </c>
      <c r="T43" s="25">
        <v>666</v>
      </c>
      <c r="U43" s="31">
        <f t="shared" si="16"/>
        <v>30.930930930930934</v>
      </c>
      <c r="V43" s="32">
        <v>6730</v>
      </c>
      <c r="W43" s="42">
        <f t="shared" si="40"/>
        <v>7602</v>
      </c>
      <c r="X43" s="42">
        <v>6594</v>
      </c>
      <c r="Y43" s="41">
        <f t="shared" si="11"/>
        <v>15.286624203821653</v>
      </c>
    </row>
    <row r="44" spans="1:25" ht="18" customHeight="1">
      <c r="A44" s="19" t="s">
        <v>52</v>
      </c>
      <c r="B44" s="44"/>
      <c r="C44" s="21">
        <f aca="true" t="shared" si="42" ref="C44:H44">SUM(C45:C50)</f>
        <v>933434</v>
      </c>
      <c r="D44" s="21">
        <f t="shared" si="42"/>
        <v>873200</v>
      </c>
      <c r="E44" s="38">
        <f aca="true" t="shared" si="43" ref="E44:E56">(C44/D44-1)*100</f>
        <v>6.89807604214383</v>
      </c>
      <c r="F44" s="21">
        <f t="shared" si="42"/>
        <v>7850332</v>
      </c>
      <c r="G44" s="37">
        <f t="shared" si="42"/>
        <v>8783766</v>
      </c>
      <c r="H44" s="21">
        <f t="shared" si="42"/>
        <v>8307088</v>
      </c>
      <c r="I44" s="18">
        <f t="shared" si="7"/>
        <v>5.738208142251522</v>
      </c>
      <c r="J44" s="79"/>
      <c r="K44" s="18">
        <f aca="true" t="shared" si="44" ref="K44:P44">SUM(K45:K50)</f>
        <v>5361.9</v>
      </c>
      <c r="L44" s="21">
        <f t="shared" si="44"/>
        <v>5127.2</v>
      </c>
      <c r="M44" s="18">
        <f t="shared" si="15"/>
        <v>4.577547199251053</v>
      </c>
      <c r="N44" s="21">
        <f t="shared" si="44"/>
        <v>44715.079000000005</v>
      </c>
      <c r="O44" s="18">
        <f t="shared" si="44"/>
        <v>50076.97900000001</v>
      </c>
      <c r="P44" s="21">
        <f t="shared" si="44"/>
        <v>50270.100000000006</v>
      </c>
      <c r="Q44" s="18">
        <f t="shared" si="9"/>
        <v>-0.38416673131742574</v>
      </c>
      <c r="R44" s="79"/>
      <c r="S44" s="21">
        <f aca="true" t="shared" si="45" ref="S44:X44">SUM(S45:S50)</f>
        <v>7865</v>
      </c>
      <c r="T44" s="21">
        <f t="shared" si="45"/>
        <v>7640</v>
      </c>
      <c r="U44" s="38">
        <f t="shared" si="16"/>
        <v>2.945026178010468</v>
      </c>
      <c r="V44" s="21">
        <f t="shared" si="45"/>
        <v>72099</v>
      </c>
      <c r="W44" s="21">
        <f t="shared" si="45"/>
        <v>79964</v>
      </c>
      <c r="X44" s="21">
        <f t="shared" si="45"/>
        <v>80323</v>
      </c>
      <c r="Y44" s="18">
        <f t="shared" si="11"/>
        <v>-0.446945457714476</v>
      </c>
    </row>
    <row r="45" spans="1:25" ht="18" customHeight="1">
      <c r="A45" s="29" t="s">
        <v>53</v>
      </c>
      <c r="B45" s="30">
        <v>1</v>
      </c>
      <c r="C45" s="32">
        <v>694949</v>
      </c>
      <c r="D45" s="32">
        <v>658878</v>
      </c>
      <c r="E45" s="41">
        <f t="shared" si="43"/>
        <v>5.474609867077063</v>
      </c>
      <c r="F45" s="32">
        <v>5883830</v>
      </c>
      <c r="G45" s="27">
        <f aca="true" t="shared" si="46" ref="G45:G50">C45+F45</f>
        <v>6578779</v>
      </c>
      <c r="H45" s="51">
        <v>6324324</v>
      </c>
      <c r="I45" s="41">
        <f t="shared" si="7"/>
        <v>4.023433967013701</v>
      </c>
      <c r="J45" s="74">
        <v>1</v>
      </c>
      <c r="K45" s="31">
        <v>4211.2</v>
      </c>
      <c r="L45" s="32">
        <v>4171.3</v>
      </c>
      <c r="M45" s="41">
        <f t="shared" si="15"/>
        <v>0.9565363315992448</v>
      </c>
      <c r="N45" s="75">
        <v>35820.179000000004</v>
      </c>
      <c r="O45" s="26">
        <f aca="true" t="shared" si="47" ref="O45:O50">K45+N45</f>
        <v>40031.379</v>
      </c>
      <c r="P45" s="41">
        <v>40961.700000000004</v>
      </c>
      <c r="Q45" s="41">
        <f t="shared" si="9"/>
        <v>-2.271197240348921</v>
      </c>
      <c r="R45" s="74">
        <v>1</v>
      </c>
      <c r="S45" s="24">
        <v>5619</v>
      </c>
      <c r="T45" s="25">
        <v>5579</v>
      </c>
      <c r="U45" s="31">
        <f t="shared" si="16"/>
        <v>0.7169743681663343</v>
      </c>
      <c r="V45" s="32">
        <v>49579</v>
      </c>
      <c r="W45" s="42">
        <f aca="true" t="shared" si="48" ref="W45:W50">S45+V45</f>
        <v>55198</v>
      </c>
      <c r="X45" s="51">
        <v>56734</v>
      </c>
      <c r="Y45" s="41">
        <f t="shared" si="11"/>
        <v>-2.7073712412310047</v>
      </c>
    </row>
    <row r="46" spans="1:25" ht="18" customHeight="1">
      <c r="A46" s="29" t="s">
        <v>54</v>
      </c>
      <c r="B46" s="30">
        <v>2</v>
      </c>
      <c r="C46" s="32">
        <v>94095</v>
      </c>
      <c r="D46" s="32">
        <v>83057</v>
      </c>
      <c r="E46" s="41">
        <f t="shared" si="43"/>
        <v>13.28966854088156</v>
      </c>
      <c r="F46" s="32">
        <v>813202</v>
      </c>
      <c r="G46" s="27">
        <f t="shared" si="46"/>
        <v>907297</v>
      </c>
      <c r="H46" s="51">
        <v>770052</v>
      </c>
      <c r="I46" s="41">
        <f t="shared" si="7"/>
        <v>17.82282235485395</v>
      </c>
      <c r="J46" s="74">
        <v>2</v>
      </c>
      <c r="K46" s="31">
        <v>631</v>
      </c>
      <c r="L46" s="32">
        <v>503.9</v>
      </c>
      <c r="M46" s="41">
        <f t="shared" si="15"/>
        <v>25.22325858305219</v>
      </c>
      <c r="N46" s="75">
        <v>5239.3</v>
      </c>
      <c r="O46" s="26">
        <f t="shared" si="47"/>
        <v>5870.3</v>
      </c>
      <c r="P46" s="41">
        <v>4669.599999999999</v>
      </c>
      <c r="Q46" s="41">
        <f t="shared" si="9"/>
        <v>25.713123179715637</v>
      </c>
      <c r="R46" s="74">
        <v>2</v>
      </c>
      <c r="S46" s="24">
        <v>938</v>
      </c>
      <c r="T46" s="25">
        <v>795</v>
      </c>
      <c r="U46" s="31">
        <f t="shared" si="16"/>
        <v>17.987421383647796</v>
      </c>
      <c r="V46" s="32">
        <v>11196</v>
      </c>
      <c r="W46" s="42">
        <f t="shared" si="48"/>
        <v>12134</v>
      </c>
      <c r="X46" s="51">
        <v>11083</v>
      </c>
      <c r="Y46" s="41">
        <f t="shared" si="11"/>
        <v>9.482991969683297</v>
      </c>
    </row>
    <row r="47" spans="1:25" ht="18" customHeight="1">
      <c r="A47" s="29" t="s">
        <v>55</v>
      </c>
      <c r="B47" s="30">
        <v>3</v>
      </c>
      <c r="C47" s="32">
        <v>52476</v>
      </c>
      <c r="D47" s="32">
        <v>44338</v>
      </c>
      <c r="E47" s="41">
        <f t="shared" si="43"/>
        <v>18.354458929135276</v>
      </c>
      <c r="F47" s="32">
        <v>391181</v>
      </c>
      <c r="G47" s="27">
        <f t="shared" si="46"/>
        <v>443657</v>
      </c>
      <c r="H47" s="51">
        <v>406625</v>
      </c>
      <c r="I47" s="41">
        <f t="shared" si="7"/>
        <v>9.107162619120812</v>
      </c>
      <c r="J47" s="74">
        <v>4</v>
      </c>
      <c r="K47" s="31">
        <v>209.4</v>
      </c>
      <c r="L47" s="32">
        <v>186.9</v>
      </c>
      <c r="M47" s="41">
        <f t="shared" si="15"/>
        <v>12.03852327447834</v>
      </c>
      <c r="N47" s="75">
        <v>1259.8999999999999</v>
      </c>
      <c r="O47" s="26">
        <f t="shared" si="47"/>
        <v>1469.3</v>
      </c>
      <c r="P47" s="41">
        <v>1712.8000000000002</v>
      </c>
      <c r="Q47" s="41">
        <f t="shared" si="9"/>
        <v>-14.216487622606266</v>
      </c>
      <c r="R47" s="74">
        <v>5</v>
      </c>
      <c r="S47" s="24">
        <v>390</v>
      </c>
      <c r="T47" s="25">
        <v>342</v>
      </c>
      <c r="U47" s="31">
        <f t="shared" si="16"/>
        <v>14.035087719298245</v>
      </c>
      <c r="V47" s="32">
        <v>3096</v>
      </c>
      <c r="W47" s="42">
        <f t="shared" si="48"/>
        <v>3486</v>
      </c>
      <c r="X47" s="51">
        <v>3314</v>
      </c>
      <c r="Y47" s="41">
        <f t="shared" si="11"/>
        <v>5.190102595051305</v>
      </c>
    </row>
    <row r="48" spans="1:25" s="2" customFormat="1" ht="18" customHeight="1">
      <c r="A48" s="22" t="s">
        <v>56</v>
      </c>
      <c r="B48" s="30">
        <v>4</v>
      </c>
      <c r="C48" s="24">
        <v>49828</v>
      </c>
      <c r="D48" s="24">
        <v>47193</v>
      </c>
      <c r="E48" s="39">
        <f t="shared" si="43"/>
        <v>5.583455173436747</v>
      </c>
      <c r="F48" s="24">
        <v>410781</v>
      </c>
      <c r="G48" s="27">
        <f t="shared" si="46"/>
        <v>460609</v>
      </c>
      <c r="H48" s="52">
        <v>440921</v>
      </c>
      <c r="I48" s="41">
        <f t="shared" si="7"/>
        <v>4.465198981223395</v>
      </c>
      <c r="J48" s="71">
        <v>3</v>
      </c>
      <c r="K48" s="26">
        <v>290.8</v>
      </c>
      <c r="L48" s="24">
        <v>248.1</v>
      </c>
      <c r="M48" s="39">
        <f t="shared" si="15"/>
        <v>17.21080209592907</v>
      </c>
      <c r="N48" s="73">
        <v>2199.1</v>
      </c>
      <c r="O48" s="26">
        <f t="shared" si="47"/>
        <v>2489.9</v>
      </c>
      <c r="P48" s="39">
        <v>2625.5</v>
      </c>
      <c r="Q48" s="41">
        <f t="shared" si="9"/>
        <v>-5.164730527518568</v>
      </c>
      <c r="R48" s="71">
        <v>3</v>
      </c>
      <c r="S48" s="24">
        <v>488</v>
      </c>
      <c r="T48" s="25">
        <v>494</v>
      </c>
      <c r="U48" s="26">
        <f t="shared" si="16"/>
        <v>-1.2145748987854255</v>
      </c>
      <c r="V48" s="24">
        <v>4476</v>
      </c>
      <c r="W48" s="42">
        <f t="shared" si="48"/>
        <v>4964</v>
      </c>
      <c r="X48" s="52">
        <v>4982</v>
      </c>
      <c r="Y48" s="41">
        <f t="shared" si="11"/>
        <v>-0.3613006824568443</v>
      </c>
    </row>
    <row r="49" spans="1:25" ht="18" customHeight="1">
      <c r="A49" s="29" t="s">
        <v>57</v>
      </c>
      <c r="B49" s="30">
        <v>5</v>
      </c>
      <c r="C49" s="32">
        <v>42086</v>
      </c>
      <c r="D49" s="32">
        <v>39734</v>
      </c>
      <c r="E49" s="41">
        <f t="shared" si="43"/>
        <v>5.919363769064279</v>
      </c>
      <c r="F49" s="32">
        <v>351338</v>
      </c>
      <c r="G49" s="27">
        <f t="shared" si="46"/>
        <v>393424</v>
      </c>
      <c r="H49" s="51">
        <v>339206</v>
      </c>
      <c r="I49" s="41">
        <f t="shared" si="7"/>
        <v>15.983797456412919</v>
      </c>
      <c r="J49" s="74">
        <v>5</v>
      </c>
      <c r="K49" s="31">
        <v>19.5</v>
      </c>
      <c r="L49" s="32">
        <v>17</v>
      </c>
      <c r="M49" s="41">
        <f t="shared" si="15"/>
        <v>14.705882352941169</v>
      </c>
      <c r="N49" s="75">
        <v>196.6</v>
      </c>
      <c r="O49" s="26">
        <f t="shared" si="47"/>
        <v>216.1</v>
      </c>
      <c r="P49" s="41">
        <v>188.8</v>
      </c>
      <c r="Q49" s="41">
        <f t="shared" si="9"/>
        <v>14.45974576271185</v>
      </c>
      <c r="R49" s="74">
        <v>4</v>
      </c>
      <c r="S49" s="24">
        <v>430</v>
      </c>
      <c r="T49" s="25">
        <v>430</v>
      </c>
      <c r="U49" s="31">
        <f t="shared" si="16"/>
        <v>0</v>
      </c>
      <c r="V49" s="32">
        <v>3752</v>
      </c>
      <c r="W49" s="42">
        <f t="shared" si="48"/>
        <v>4182</v>
      </c>
      <c r="X49" s="51">
        <v>3794</v>
      </c>
      <c r="Y49" s="41">
        <f t="shared" si="11"/>
        <v>10.226673695308385</v>
      </c>
    </row>
    <row r="50" spans="1:25" ht="18" customHeight="1">
      <c r="A50" s="29" t="s">
        <v>58</v>
      </c>
      <c r="B50" s="30">
        <v>6</v>
      </c>
      <c r="C50" s="32">
        <v>0</v>
      </c>
      <c r="D50" s="32">
        <v>0</v>
      </c>
      <c r="E50" s="41"/>
      <c r="F50" s="32">
        <v>0</v>
      </c>
      <c r="G50" s="27">
        <f t="shared" si="46"/>
        <v>0</v>
      </c>
      <c r="H50" s="53">
        <v>25960</v>
      </c>
      <c r="I50" s="41"/>
      <c r="J50" s="74">
        <v>6</v>
      </c>
      <c r="K50" s="31">
        <v>0</v>
      </c>
      <c r="L50" s="32">
        <v>0</v>
      </c>
      <c r="M50" s="41"/>
      <c r="N50" s="75">
        <v>0</v>
      </c>
      <c r="O50" s="26">
        <f t="shared" si="47"/>
        <v>0</v>
      </c>
      <c r="P50" s="74">
        <v>111.7</v>
      </c>
      <c r="Q50" s="41"/>
      <c r="R50" s="74">
        <v>6</v>
      </c>
      <c r="S50" s="28">
        <v>0</v>
      </c>
      <c r="T50" s="25">
        <v>0</v>
      </c>
      <c r="U50" s="31"/>
      <c r="V50" s="32">
        <v>0</v>
      </c>
      <c r="W50" s="42">
        <f t="shared" si="48"/>
        <v>0</v>
      </c>
      <c r="X50" s="53">
        <v>416</v>
      </c>
      <c r="Y50" s="41"/>
    </row>
    <row r="51" spans="1:25" ht="18" customHeight="1">
      <c r="A51" s="19" t="s">
        <v>59</v>
      </c>
      <c r="B51" s="44"/>
      <c r="C51" s="21">
        <f aca="true" t="shared" si="49" ref="C51:H51">SUM(C52:C56)</f>
        <v>859890</v>
      </c>
      <c r="D51" s="21">
        <f t="shared" si="49"/>
        <v>738483</v>
      </c>
      <c r="E51" s="38">
        <f t="shared" si="43"/>
        <v>16.440053460946302</v>
      </c>
      <c r="F51" s="21">
        <f t="shared" si="49"/>
        <v>6740009</v>
      </c>
      <c r="G51" s="37">
        <f t="shared" si="49"/>
        <v>7599899</v>
      </c>
      <c r="H51" s="21">
        <f t="shared" si="49"/>
        <v>6859864</v>
      </c>
      <c r="I51" s="18">
        <f aca="true" t="shared" si="50" ref="I51:I56">(G51/H51-1)*100</f>
        <v>10.78789608656965</v>
      </c>
      <c r="J51" s="79"/>
      <c r="K51" s="70">
        <f aca="true" t="shared" si="51" ref="K51:P51">SUM(K52:K56)</f>
        <v>6017.7</v>
      </c>
      <c r="L51" s="18">
        <f t="shared" si="51"/>
        <v>4894.900000000001</v>
      </c>
      <c r="M51" s="18">
        <f aca="true" t="shared" si="52" ref="M51:M54">(K51/L51-1)*100</f>
        <v>22.938160125845243</v>
      </c>
      <c r="N51" s="70">
        <f t="shared" si="51"/>
        <v>44340.842</v>
      </c>
      <c r="O51" s="70">
        <f t="shared" si="51"/>
        <v>50358.541999999994</v>
      </c>
      <c r="P51" s="70">
        <f t="shared" si="51"/>
        <v>44903.50000000001</v>
      </c>
      <c r="Q51" s="18">
        <f aca="true" t="shared" si="53" ref="Q51:Q54">(O51/P51-1)*100</f>
        <v>12.148367053793097</v>
      </c>
      <c r="R51" s="79"/>
      <c r="S51" s="21">
        <f aca="true" t="shared" si="54" ref="S51:X51">SUM(S52:S56)</f>
        <v>7568</v>
      </c>
      <c r="T51" s="21">
        <f t="shared" si="54"/>
        <v>6910</v>
      </c>
      <c r="U51" s="38">
        <f aca="true" t="shared" si="55" ref="U51:U56">(S51/T51-1)*100</f>
        <v>9.522431259044861</v>
      </c>
      <c r="V51" s="21">
        <f t="shared" si="54"/>
        <v>64131</v>
      </c>
      <c r="W51" s="21">
        <f t="shared" si="54"/>
        <v>71699</v>
      </c>
      <c r="X51" s="21">
        <f t="shared" si="54"/>
        <v>62679</v>
      </c>
      <c r="Y51" s="18">
        <f aca="true" t="shared" si="56" ref="Y51:Y56">(W51/X51-1)*100</f>
        <v>14.390784792354694</v>
      </c>
    </row>
    <row r="52" spans="1:25" ht="18" customHeight="1">
      <c r="A52" s="29" t="s">
        <v>60</v>
      </c>
      <c r="B52" s="30">
        <v>1</v>
      </c>
      <c r="C52" s="32">
        <v>694434</v>
      </c>
      <c r="D52" s="25">
        <v>575047</v>
      </c>
      <c r="E52" s="41">
        <f t="shared" si="43"/>
        <v>20.76125951443968</v>
      </c>
      <c r="F52" s="32">
        <v>5475269</v>
      </c>
      <c r="G52" s="27">
        <f aca="true" t="shared" si="57" ref="G52:G56">C52+F52</f>
        <v>6169703</v>
      </c>
      <c r="H52" s="42">
        <v>5571846</v>
      </c>
      <c r="I52" s="41">
        <f t="shared" si="50"/>
        <v>10.729962744842547</v>
      </c>
      <c r="J52" s="74">
        <v>1</v>
      </c>
      <c r="K52" s="31">
        <v>5596.3</v>
      </c>
      <c r="L52" s="32">
        <v>4548.8</v>
      </c>
      <c r="M52" s="41">
        <f t="shared" si="52"/>
        <v>23.028051354203317</v>
      </c>
      <c r="N52" s="75">
        <v>41249.299999999996</v>
      </c>
      <c r="O52" s="26">
        <f aca="true" t="shared" si="58" ref="O52:O56">K52+N52</f>
        <v>46845.6</v>
      </c>
      <c r="P52" s="41">
        <v>42043</v>
      </c>
      <c r="Q52" s="41">
        <f t="shared" si="53"/>
        <v>11.423066860119402</v>
      </c>
      <c r="R52" s="74">
        <v>1</v>
      </c>
      <c r="S52" s="24">
        <v>5799</v>
      </c>
      <c r="T52" s="25">
        <v>4923</v>
      </c>
      <c r="U52" s="31">
        <f t="shared" si="55"/>
        <v>17.794028031687994</v>
      </c>
      <c r="V52" s="32">
        <v>47085</v>
      </c>
      <c r="W52" s="42">
        <f aca="true" t="shared" si="59" ref="W52:W56">S52+V52</f>
        <v>52884</v>
      </c>
      <c r="X52" s="42">
        <v>47700</v>
      </c>
      <c r="Y52" s="41">
        <f t="shared" si="56"/>
        <v>10.867924528301899</v>
      </c>
    </row>
    <row r="53" spans="1:25" ht="18" customHeight="1">
      <c r="A53" s="29" t="s">
        <v>61</v>
      </c>
      <c r="B53" s="30">
        <v>2</v>
      </c>
      <c r="C53" s="32">
        <v>60111</v>
      </c>
      <c r="D53" s="25">
        <v>66480</v>
      </c>
      <c r="E53" s="41">
        <f t="shared" si="43"/>
        <v>-9.580324909747295</v>
      </c>
      <c r="F53" s="32">
        <v>452657</v>
      </c>
      <c r="G53" s="27">
        <f t="shared" si="57"/>
        <v>512768</v>
      </c>
      <c r="H53" s="42">
        <v>509224</v>
      </c>
      <c r="I53" s="41">
        <f t="shared" si="50"/>
        <v>0.6959609130755773</v>
      </c>
      <c r="J53" s="74">
        <v>2</v>
      </c>
      <c r="K53" s="31">
        <v>203.5</v>
      </c>
      <c r="L53" s="32">
        <v>193.7</v>
      </c>
      <c r="M53" s="41">
        <f t="shared" si="52"/>
        <v>5.059370160041299</v>
      </c>
      <c r="N53" s="75">
        <v>1341.705</v>
      </c>
      <c r="O53" s="26">
        <f t="shared" si="58"/>
        <v>1545.205</v>
      </c>
      <c r="P53" s="41">
        <v>1734.3</v>
      </c>
      <c r="Q53" s="41">
        <f t="shared" si="53"/>
        <v>-10.903246266505217</v>
      </c>
      <c r="R53" s="74">
        <v>2</v>
      </c>
      <c r="S53" s="24">
        <v>595</v>
      </c>
      <c r="T53" s="25">
        <v>690</v>
      </c>
      <c r="U53" s="31">
        <f t="shared" si="55"/>
        <v>-13.768115942028981</v>
      </c>
      <c r="V53" s="74">
        <v>4920</v>
      </c>
      <c r="W53" s="42">
        <f t="shared" si="59"/>
        <v>5515</v>
      </c>
      <c r="X53" s="42">
        <v>5456</v>
      </c>
      <c r="Y53" s="41">
        <f t="shared" si="56"/>
        <v>1.081378299120228</v>
      </c>
    </row>
    <row r="54" spans="1:25" ht="18" customHeight="1">
      <c r="A54" s="29" t="s">
        <v>62</v>
      </c>
      <c r="B54" s="30">
        <v>3</v>
      </c>
      <c r="C54" s="32">
        <v>38015</v>
      </c>
      <c r="D54" s="25">
        <v>40716</v>
      </c>
      <c r="E54" s="41">
        <f t="shared" si="43"/>
        <v>-6.633755771686811</v>
      </c>
      <c r="F54" s="32">
        <v>333153</v>
      </c>
      <c r="G54" s="27">
        <f t="shared" si="57"/>
        <v>371168</v>
      </c>
      <c r="H54" s="42">
        <v>364756</v>
      </c>
      <c r="I54" s="41">
        <f t="shared" si="50"/>
        <v>1.75788746449681</v>
      </c>
      <c r="J54" s="74">
        <v>5</v>
      </c>
      <c r="K54" s="31">
        <v>35.9</v>
      </c>
      <c r="L54" s="32">
        <v>34.1</v>
      </c>
      <c r="M54" s="41">
        <f t="shared" si="52"/>
        <v>5.278592375366564</v>
      </c>
      <c r="N54" s="75">
        <v>425.8</v>
      </c>
      <c r="O54" s="26">
        <f t="shared" si="58"/>
        <v>461.7</v>
      </c>
      <c r="P54" s="41">
        <v>491.9</v>
      </c>
      <c r="Q54" s="41">
        <f t="shared" si="53"/>
        <v>-6.139459239682865</v>
      </c>
      <c r="R54" s="74">
        <v>4</v>
      </c>
      <c r="S54" s="24">
        <v>396</v>
      </c>
      <c r="T54" s="25">
        <v>641</v>
      </c>
      <c r="U54" s="31">
        <f t="shared" si="55"/>
        <v>-38.22152886115444</v>
      </c>
      <c r="V54" s="74">
        <v>6450</v>
      </c>
      <c r="W54" s="42">
        <f t="shared" si="59"/>
        <v>6846</v>
      </c>
      <c r="X54" s="42">
        <v>4415</v>
      </c>
      <c r="Y54" s="41">
        <f t="shared" si="56"/>
        <v>55.062287655719146</v>
      </c>
    </row>
    <row r="55" spans="1:25" ht="18" customHeight="1">
      <c r="A55" s="54" t="s">
        <v>63</v>
      </c>
      <c r="B55" s="55">
        <v>4</v>
      </c>
      <c r="C55" s="56">
        <v>36867</v>
      </c>
      <c r="D55" s="57">
        <v>28116</v>
      </c>
      <c r="E55" s="58">
        <f t="shared" si="43"/>
        <v>31.12462654716175</v>
      </c>
      <c r="F55" s="56">
        <v>243173</v>
      </c>
      <c r="G55" s="27">
        <f t="shared" si="57"/>
        <v>280040</v>
      </c>
      <c r="H55" s="59">
        <v>230994</v>
      </c>
      <c r="I55" s="58">
        <f t="shared" si="50"/>
        <v>21.23258612777821</v>
      </c>
      <c r="J55" s="83">
        <v>4</v>
      </c>
      <c r="K55" s="84">
        <v>71.7</v>
      </c>
      <c r="L55" s="56">
        <v>4.5</v>
      </c>
      <c r="M55" s="58"/>
      <c r="N55" s="85">
        <v>218.5</v>
      </c>
      <c r="O55" s="26">
        <f t="shared" si="58"/>
        <v>290.2</v>
      </c>
      <c r="P55" s="58">
        <v>6.8</v>
      </c>
      <c r="Q55" s="58"/>
      <c r="R55" s="83">
        <v>3</v>
      </c>
      <c r="S55" s="91">
        <v>440</v>
      </c>
      <c r="T55" s="57">
        <v>312</v>
      </c>
      <c r="U55" s="84">
        <f t="shared" si="55"/>
        <v>41.025641025641036</v>
      </c>
      <c r="V55" s="83">
        <v>2813</v>
      </c>
      <c r="W55" s="42">
        <f t="shared" si="59"/>
        <v>3253</v>
      </c>
      <c r="X55" s="59">
        <v>2740</v>
      </c>
      <c r="Y55" s="58">
        <f t="shared" si="56"/>
        <v>18.722627737226283</v>
      </c>
    </row>
    <row r="56" spans="1:25" s="2" customFormat="1" ht="18" customHeight="1">
      <c r="A56" s="60" t="s">
        <v>64</v>
      </c>
      <c r="B56" s="61">
        <v>5</v>
      </c>
      <c r="C56" s="25">
        <v>30463</v>
      </c>
      <c r="D56" s="25">
        <v>28124</v>
      </c>
      <c r="E56" s="62">
        <f t="shared" si="43"/>
        <v>8.316740150760914</v>
      </c>
      <c r="F56" s="25">
        <v>235757</v>
      </c>
      <c r="G56" s="27">
        <f t="shared" si="57"/>
        <v>266220</v>
      </c>
      <c r="H56" s="63">
        <v>183044</v>
      </c>
      <c r="I56" s="86">
        <f t="shared" si="50"/>
        <v>45.440440549813154</v>
      </c>
      <c r="J56" s="87">
        <v>3</v>
      </c>
      <c r="K56" s="72">
        <v>110.3</v>
      </c>
      <c r="L56" s="25">
        <v>113.8</v>
      </c>
      <c r="M56" s="86">
        <f>(K56/L56-1)*100</f>
        <v>-3.0755711775043992</v>
      </c>
      <c r="N56" s="88">
        <v>1105.537</v>
      </c>
      <c r="O56" s="72">
        <f t="shared" si="58"/>
        <v>1215.837</v>
      </c>
      <c r="P56" s="62">
        <v>627.5</v>
      </c>
      <c r="Q56" s="86">
        <f>(O56/P56-1)*100</f>
        <v>93.7588844621514</v>
      </c>
      <c r="R56" s="87">
        <v>5</v>
      </c>
      <c r="S56" s="25">
        <v>338</v>
      </c>
      <c r="T56" s="25">
        <v>344</v>
      </c>
      <c r="U56" s="72">
        <f t="shared" si="55"/>
        <v>-1.744186046511631</v>
      </c>
      <c r="V56" s="87">
        <v>2863</v>
      </c>
      <c r="W56" s="92">
        <f t="shared" si="59"/>
        <v>3201</v>
      </c>
      <c r="X56" s="63">
        <v>2368</v>
      </c>
      <c r="Y56" s="86">
        <f t="shared" si="56"/>
        <v>35.17736486486487</v>
      </c>
    </row>
    <row r="57" spans="1:25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93"/>
      <c r="W57" s="93"/>
      <c r="X57" s="93"/>
      <c r="Y57" s="93"/>
    </row>
    <row r="61" ht="15">
      <c r="I61" t="s">
        <v>65</v>
      </c>
    </row>
  </sheetData>
  <sheetProtection/>
  <mergeCells count="30">
    <mergeCell ref="A1:Y1"/>
    <mergeCell ref="B2:I2"/>
    <mergeCell ref="J2:Q2"/>
    <mergeCell ref="R2:Y2"/>
    <mergeCell ref="A57:U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/>
  <pageMargins left="0.79" right="0.51" top="0.43" bottom="0.35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SKW</cp:lastModifiedBy>
  <cp:lastPrinted>2016-05-16T02:12:12Z</cp:lastPrinted>
  <dcterms:created xsi:type="dcterms:W3CDTF">2015-09-17T08:33:13Z</dcterms:created>
  <dcterms:modified xsi:type="dcterms:W3CDTF">2016-11-18T06:14:39Z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