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'Sheet1'!$A$1:$Y$56</definedName>
  </definedNames>
  <calcPr fullCalcOnLoad="1"/>
</workbook>
</file>

<file path=xl/sharedStrings.xml><?xml version="1.0" encoding="utf-8"?>
<sst xmlns="http://schemas.openxmlformats.org/spreadsheetml/2006/main" count="81" uniqueCount="65">
  <si>
    <t>华东民航机场2月份业务量（分省排序）</t>
  </si>
  <si>
    <t>旅客吞吐量（人）</t>
  </si>
  <si>
    <t>货邮吞吐量（吨）</t>
  </si>
  <si>
    <t>起降架次（次）</t>
  </si>
  <si>
    <t>机场</t>
  </si>
  <si>
    <t>名次</t>
  </si>
  <si>
    <t>本期完成</t>
  </si>
  <si>
    <t>上年同期</t>
  </si>
  <si>
    <t>同比增长%</t>
  </si>
  <si>
    <t>本年累计</t>
  </si>
  <si>
    <t>1月</t>
  </si>
  <si>
    <t>上年累计</t>
  </si>
  <si>
    <t>累计同比%</t>
  </si>
  <si>
    <t>华东合计</t>
  </si>
  <si>
    <t>上海合计</t>
  </si>
  <si>
    <t>上海/浦东</t>
  </si>
  <si>
    <t>上海/虹桥</t>
  </si>
  <si>
    <t>浙江合计</t>
  </si>
  <si>
    <t>杭州/萧山</t>
  </si>
  <si>
    <t>温州/永强</t>
  </si>
  <si>
    <t>宁波/栎社</t>
  </si>
  <si>
    <t>义乌</t>
  </si>
  <si>
    <t>舟山/普陀山</t>
  </si>
  <si>
    <t>台州/路桥</t>
  </si>
  <si>
    <t>衢州</t>
  </si>
  <si>
    <t>福建合计</t>
  </si>
  <si>
    <t>厦门/高崎</t>
  </si>
  <si>
    <t>福州/长乐</t>
  </si>
  <si>
    <t>泉州/晋江</t>
  </si>
  <si>
    <t>武夷山</t>
  </si>
  <si>
    <t>三明/沙县</t>
  </si>
  <si>
    <t>连城/冠豸山</t>
  </si>
  <si>
    <t>山东合计</t>
  </si>
  <si>
    <t>青岛/流亭</t>
  </si>
  <si>
    <t>济南/遥墙</t>
  </si>
  <si>
    <t>烟台/莱山</t>
  </si>
  <si>
    <t>威海/大水泊</t>
  </si>
  <si>
    <t>临沂/沐埠岭</t>
  </si>
  <si>
    <t>济宁/曲阜</t>
  </si>
  <si>
    <t>日照</t>
  </si>
  <si>
    <t>潍坊</t>
  </si>
  <si>
    <t>东营</t>
  </si>
  <si>
    <t>江苏合计</t>
  </si>
  <si>
    <t>南京/禄口</t>
  </si>
  <si>
    <t>无锡/硕放</t>
  </si>
  <si>
    <t>常州/奔牛</t>
  </si>
  <si>
    <t>南通/兴东</t>
  </si>
  <si>
    <t>徐州/观音</t>
  </si>
  <si>
    <t>扬州泰州机场</t>
  </si>
  <si>
    <t>盐城/南洋</t>
  </si>
  <si>
    <t>淮安/涟水</t>
  </si>
  <si>
    <t>连云港/白塔埠</t>
  </si>
  <si>
    <t>江西合计</t>
  </si>
  <si>
    <t>南昌/昌北</t>
  </si>
  <si>
    <t>赣州/黄金</t>
  </si>
  <si>
    <t>景德镇/罗家</t>
  </si>
  <si>
    <t>井冈山</t>
  </si>
  <si>
    <t>宜春/明月山</t>
  </si>
  <si>
    <t>九江/庐山</t>
  </si>
  <si>
    <t>安徽合计</t>
  </si>
  <si>
    <t>合肥/新桥</t>
  </si>
  <si>
    <t>黄山/屯溪</t>
  </si>
  <si>
    <t>池州/九华山</t>
  </si>
  <si>
    <t>阜阳</t>
  </si>
  <si>
    <t>安庆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</si>
</sst>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_ 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color indexed="63"/>
      <name val="Arial Unicode MS"/>
      <family val="2"/>
    </font>
    <font>
      <sz val="10"/>
      <color indexed="63"/>
      <name val="Tahoma"/>
      <family val="2"/>
    </font>
    <font>
      <sz val="10"/>
      <name val="宋体"/>
      <family val="0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63"/>
      <name val="Tahoma"/>
      <family val="2"/>
    </font>
    <font>
      <sz val="10"/>
      <color indexed="63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63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libri"/>
      <family val="0"/>
    </font>
    <font>
      <sz val="10"/>
      <color indexed="63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9"/>
      </left>
      <right style="thick">
        <color indexed="9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NumberFormat="1" applyFont="1" applyBorder="1" applyAlignment="1">
      <alignment horizontal="right" vertical="center" wrapText="1"/>
    </xf>
    <xf numFmtId="0" fontId="5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right" vertical="center" wrapText="1"/>
    </xf>
    <xf numFmtId="176" fontId="11" fillId="0" borderId="10" xfId="0" applyNumberFormat="1" applyFont="1" applyBorder="1" applyAlignment="1">
      <alignment horizontal="right" vertical="center" wrapText="1"/>
    </xf>
    <xf numFmtId="177" fontId="11" fillId="0" borderId="10" xfId="0" applyNumberFormat="1" applyFont="1" applyFill="1" applyBorder="1" applyAlignment="1">
      <alignment horizontal="right" vertical="center" wrapText="1"/>
    </xf>
    <xf numFmtId="0" fontId="5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0" fontId="11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right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178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178" fontId="11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176" fontId="11" fillId="0" borderId="11" xfId="0" applyNumberFormat="1" applyFont="1" applyFill="1" applyBorder="1" applyAlignment="1">
      <alignment horizontal="right" vertical="center" wrapText="1"/>
    </xf>
    <xf numFmtId="178" fontId="11" fillId="0" borderId="11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1" fillId="0" borderId="12" xfId="0" applyNumberFormat="1" applyFont="1" applyFill="1" applyBorder="1" applyAlignment="1">
      <alignment horizontal="right" vertical="center" wrapText="1"/>
    </xf>
    <xf numFmtId="179" fontId="11" fillId="0" borderId="10" xfId="0" applyNumberFormat="1" applyFont="1" applyFill="1" applyBorder="1" applyAlignment="1">
      <alignment horizontal="right" vertical="center" wrapText="1"/>
    </xf>
    <xf numFmtId="179" fontId="11" fillId="0" borderId="10" xfId="0" applyNumberFormat="1" applyFont="1" applyBorder="1" applyAlignment="1">
      <alignment horizontal="right" vertical="center" wrapText="1"/>
    </xf>
    <xf numFmtId="179" fontId="15" fillId="0" borderId="10" xfId="0" applyNumberFormat="1" applyFont="1" applyBorder="1" applyAlignment="1">
      <alignment horizontal="right" vertical="center" wrapText="1"/>
    </xf>
    <xf numFmtId="179" fontId="1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110" zoomScaleNormal="11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S56" sqref="S56"/>
    </sheetView>
  </sheetViews>
  <sheetFormatPr defaultColWidth="9.00390625" defaultRowHeight="14.25"/>
  <cols>
    <col min="2" max="2" width="3.125" style="0" customWidth="1"/>
    <col min="3" max="3" width="8.375" style="0" customWidth="1"/>
    <col min="4" max="4" width="8.375" style="0" hidden="1" customWidth="1"/>
    <col min="5" max="5" width="5.875" style="0" customWidth="1"/>
    <col min="6" max="6" width="8.625" style="0" customWidth="1"/>
    <col min="7" max="8" width="8.625" style="0" hidden="1" customWidth="1"/>
    <col min="9" max="9" width="5.75390625" style="0" customWidth="1"/>
    <col min="10" max="10" width="3.75390625" style="0" customWidth="1"/>
    <col min="11" max="11" width="8.375" style="0" customWidth="1"/>
    <col min="12" max="12" width="8.375" style="0" hidden="1" customWidth="1"/>
    <col min="13" max="13" width="6.00390625" style="0" customWidth="1"/>
    <col min="14" max="14" width="9.25390625" style="0" customWidth="1"/>
    <col min="15" max="16" width="7.625" style="0" hidden="1" customWidth="1"/>
    <col min="17" max="17" width="5.875" style="0" customWidth="1"/>
    <col min="18" max="18" width="3.125" style="0" customWidth="1"/>
    <col min="19" max="19" width="8.375" style="0" customWidth="1"/>
    <col min="20" max="20" width="8.375" style="0" hidden="1" customWidth="1"/>
    <col min="21" max="21" width="5.75390625" style="0" customWidth="1"/>
    <col min="22" max="22" width="8.125" style="0" customWidth="1"/>
    <col min="23" max="24" width="7.25390625" style="0" hidden="1" customWidth="1"/>
    <col min="25" max="25" width="6.125" style="0" customWidth="1"/>
  </cols>
  <sheetData>
    <row r="1" spans="1:25" ht="21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2.5" customHeight="1">
      <c r="A2" s="6"/>
      <c r="B2" s="56" t="s">
        <v>1</v>
      </c>
      <c r="C2" s="57"/>
      <c r="D2" s="57"/>
      <c r="E2" s="57"/>
      <c r="F2" s="57"/>
      <c r="G2" s="57"/>
      <c r="H2" s="57"/>
      <c r="I2" s="58"/>
      <c r="J2" s="56" t="s">
        <v>2</v>
      </c>
      <c r="K2" s="57"/>
      <c r="L2" s="57"/>
      <c r="M2" s="57"/>
      <c r="N2" s="57"/>
      <c r="O2" s="57"/>
      <c r="P2" s="57"/>
      <c r="Q2" s="58"/>
      <c r="R2" s="56" t="s">
        <v>3</v>
      </c>
      <c r="S2" s="57"/>
      <c r="T2" s="57"/>
      <c r="U2" s="57"/>
      <c r="V2" s="57"/>
      <c r="W2" s="57"/>
      <c r="X2" s="57"/>
      <c r="Y2" s="58"/>
    </row>
    <row r="3" spans="1:25" ht="25.5" customHeight="1">
      <c r="A3" s="60" t="s">
        <v>4</v>
      </c>
      <c r="B3" s="62" t="s">
        <v>5</v>
      </c>
      <c r="C3" s="62" t="s">
        <v>6</v>
      </c>
      <c r="D3" s="62" t="s">
        <v>7</v>
      </c>
      <c r="E3" s="63" t="s">
        <v>8</v>
      </c>
      <c r="F3" s="62" t="s">
        <v>9</v>
      </c>
      <c r="G3" s="64" t="s">
        <v>10</v>
      </c>
      <c r="H3" s="62" t="s">
        <v>11</v>
      </c>
      <c r="I3" s="66" t="s">
        <v>12</v>
      </c>
      <c r="J3" s="60" t="s">
        <v>5</v>
      </c>
      <c r="K3" s="62" t="s">
        <v>6</v>
      </c>
      <c r="L3" s="62" t="s">
        <v>7</v>
      </c>
      <c r="M3" s="63" t="s">
        <v>8</v>
      </c>
      <c r="N3" s="62" t="s">
        <v>9</v>
      </c>
      <c r="O3" s="64" t="s">
        <v>10</v>
      </c>
      <c r="P3" s="62" t="s">
        <v>11</v>
      </c>
      <c r="Q3" s="66" t="s">
        <v>12</v>
      </c>
      <c r="R3" s="62" t="s">
        <v>5</v>
      </c>
      <c r="S3" s="60" t="s">
        <v>6</v>
      </c>
      <c r="T3" s="62" t="s">
        <v>7</v>
      </c>
      <c r="U3" s="63" t="s">
        <v>8</v>
      </c>
      <c r="V3" s="62" t="s">
        <v>9</v>
      </c>
      <c r="W3" s="64" t="s">
        <v>10</v>
      </c>
      <c r="X3" s="62" t="s">
        <v>11</v>
      </c>
      <c r="Y3" s="66" t="s">
        <v>12</v>
      </c>
    </row>
    <row r="4" spans="1:25" ht="30" customHeight="1">
      <c r="A4" s="61"/>
      <c r="B4" s="62"/>
      <c r="C4" s="62"/>
      <c r="D4" s="62"/>
      <c r="E4" s="63"/>
      <c r="F4" s="62"/>
      <c r="G4" s="65"/>
      <c r="H4" s="62"/>
      <c r="I4" s="62"/>
      <c r="J4" s="61"/>
      <c r="K4" s="62"/>
      <c r="L4" s="62"/>
      <c r="M4" s="63"/>
      <c r="N4" s="62"/>
      <c r="O4" s="65"/>
      <c r="P4" s="62"/>
      <c r="Q4" s="62"/>
      <c r="R4" s="62"/>
      <c r="S4" s="61"/>
      <c r="T4" s="62"/>
      <c r="U4" s="63"/>
      <c r="V4" s="62"/>
      <c r="W4" s="65"/>
      <c r="X4" s="62"/>
      <c r="Y4" s="62"/>
    </row>
    <row r="5" spans="1:25" ht="18" customHeight="1">
      <c r="A5" s="8" t="s">
        <v>13</v>
      </c>
      <c r="B5" s="7"/>
      <c r="C5" s="9">
        <f aca="true" t="shared" si="0" ref="C5:H5">C6+C9+C17+C24+C34+C44+C51</f>
        <v>25220505</v>
      </c>
      <c r="D5" s="9">
        <f t="shared" si="0"/>
        <v>23243734</v>
      </c>
      <c r="E5" s="10">
        <f aca="true" t="shared" si="1" ref="E5:E21">(C5/D5-1)*100</f>
        <v>8.504532877548844</v>
      </c>
      <c r="F5" s="9">
        <f t="shared" si="0"/>
        <v>51161270</v>
      </c>
      <c r="G5" s="9">
        <f t="shared" si="0"/>
        <v>25940763</v>
      </c>
      <c r="H5" s="9">
        <f t="shared" si="0"/>
        <v>45580759</v>
      </c>
      <c r="I5" s="10">
        <f>(F5/H5-1)*100</f>
        <v>12.243128728944598</v>
      </c>
      <c r="J5" s="33"/>
      <c r="K5" s="34">
        <f aca="true" t="shared" si="2" ref="K5:P5">K6+K9+K17+K24+K34+K44+K51</f>
        <v>397218.84299999994</v>
      </c>
      <c r="L5" s="34">
        <f t="shared" si="2"/>
        <v>323185.319</v>
      </c>
      <c r="M5" s="10">
        <f aca="true" t="shared" si="3" ref="M5:M21">(K5/L5-1)*100</f>
        <v>22.90745267423484</v>
      </c>
      <c r="N5" s="34">
        <f t="shared" si="2"/>
        <v>915454.088</v>
      </c>
      <c r="O5" s="34">
        <f t="shared" si="2"/>
        <v>518301.7</v>
      </c>
      <c r="P5" s="34">
        <f t="shared" si="2"/>
        <v>831789.7189999999</v>
      </c>
      <c r="Q5" s="10">
        <f>(N5/P5-1)*100</f>
        <v>10.058355746520121</v>
      </c>
      <c r="R5" s="33"/>
      <c r="S5" s="9">
        <f aca="true" t="shared" si="4" ref="S5:X5">S6+S9+S17+S24+S34+S44+S51</f>
        <v>200114</v>
      </c>
      <c r="T5" s="9">
        <f t="shared" si="4"/>
        <v>190793</v>
      </c>
      <c r="U5" s="10">
        <f aca="true" t="shared" si="5" ref="U5:U21">(S5/T5-1)*100</f>
        <v>4.885399359515286</v>
      </c>
      <c r="V5" s="9">
        <f t="shared" si="4"/>
        <v>411321</v>
      </c>
      <c r="W5" s="9">
        <f t="shared" si="4"/>
        <v>210755</v>
      </c>
      <c r="X5" s="9">
        <f t="shared" si="4"/>
        <v>389541</v>
      </c>
      <c r="Y5" s="10">
        <f>(V5/X5-1)*100</f>
        <v>5.59119579197056</v>
      </c>
    </row>
    <row r="6" spans="1:25" s="1" customFormat="1" ht="18" customHeight="1">
      <c r="A6" s="11" t="s">
        <v>14</v>
      </c>
      <c r="B6" s="12"/>
      <c r="C6" s="13">
        <f aca="true" t="shared" si="6" ref="C6:H6">SUM(C7:C8)</f>
        <v>8615154</v>
      </c>
      <c r="D6" s="13">
        <f t="shared" si="6"/>
        <v>8217048</v>
      </c>
      <c r="E6" s="10">
        <f t="shared" si="1"/>
        <v>4.844878598737656</v>
      </c>
      <c r="F6" s="13">
        <f t="shared" si="6"/>
        <v>17815605</v>
      </c>
      <c r="G6" s="13">
        <f t="shared" si="6"/>
        <v>9200451</v>
      </c>
      <c r="H6" s="13">
        <f t="shared" si="6"/>
        <v>16726654</v>
      </c>
      <c r="I6" s="10">
        <f>(F6/H6-1)*100</f>
        <v>6.510273961546642</v>
      </c>
      <c r="J6" s="35"/>
      <c r="K6" s="10">
        <f>SUM(K7:K8)</f>
        <v>259721.4</v>
      </c>
      <c r="L6" s="10">
        <f>SUM(L7:L8)</f>
        <v>217689.7</v>
      </c>
      <c r="M6" s="10">
        <f t="shared" si="3"/>
        <v>19.308079344130658</v>
      </c>
      <c r="N6" s="10">
        <f aca="true" t="shared" si="7" ref="N6:S6">SUM(N7:N8)</f>
        <v>587570.8</v>
      </c>
      <c r="O6" s="10">
        <f t="shared" si="7"/>
        <v>327849.5</v>
      </c>
      <c r="P6" s="10">
        <f t="shared" si="7"/>
        <v>530398.7</v>
      </c>
      <c r="Q6" s="10">
        <f>(N6/P6-1)*100</f>
        <v>10.77907996380838</v>
      </c>
      <c r="R6" s="35"/>
      <c r="S6" s="13">
        <f t="shared" si="7"/>
        <v>58092</v>
      </c>
      <c r="T6" s="13">
        <f>SUM(T7:T8)</f>
        <v>58519</v>
      </c>
      <c r="U6" s="10">
        <f t="shared" si="5"/>
        <v>-0.7296775406278266</v>
      </c>
      <c r="V6" s="13">
        <f>SUM(V7:V8)</f>
        <v>121470</v>
      </c>
      <c r="W6" s="13">
        <f>SUM(W7:W8)</f>
        <v>63378</v>
      </c>
      <c r="X6" s="13">
        <f>SUM(X7:X8)</f>
        <v>119923</v>
      </c>
      <c r="Y6" s="10">
        <f>(V6/X6-1)*100</f>
        <v>1.2899944130817298</v>
      </c>
    </row>
    <row r="7" spans="1:25" s="2" customFormat="1" ht="18" customHeight="1">
      <c r="A7" s="14" t="s">
        <v>15</v>
      </c>
      <c r="B7" s="15">
        <v>1</v>
      </c>
      <c r="C7" s="16">
        <v>5451408</v>
      </c>
      <c r="D7" s="16">
        <v>5237920</v>
      </c>
      <c r="E7" s="17">
        <f t="shared" si="1"/>
        <v>4.075816354583495</v>
      </c>
      <c r="F7" s="18">
        <f>C7+G7</f>
        <v>11256727</v>
      </c>
      <c r="G7" s="16">
        <v>5805319</v>
      </c>
      <c r="H7" s="18">
        <v>10452660</v>
      </c>
      <c r="I7" s="17">
        <f>(F7/H7-1)*100</f>
        <v>7.692462971148006</v>
      </c>
      <c r="J7" s="36">
        <v>1</v>
      </c>
      <c r="K7" s="37">
        <v>233967.1</v>
      </c>
      <c r="L7" s="38">
        <v>194335.7</v>
      </c>
      <c r="M7" s="17">
        <f t="shared" si="3"/>
        <v>20.393267937903325</v>
      </c>
      <c r="N7" s="37">
        <f>K7+O7</f>
        <v>525598.8</v>
      </c>
      <c r="O7" s="37">
        <v>291631.7</v>
      </c>
      <c r="P7" s="37">
        <v>467636.7</v>
      </c>
      <c r="Q7" s="17">
        <f>(N7/P7-1)*100</f>
        <v>12.394685874739952</v>
      </c>
      <c r="R7" s="36">
        <v>1</v>
      </c>
      <c r="S7" s="49">
        <v>37560</v>
      </c>
      <c r="T7" s="49">
        <v>37675</v>
      </c>
      <c r="U7" s="17">
        <f t="shared" si="5"/>
        <v>-0.3052422030524249</v>
      </c>
      <c r="V7" s="50">
        <f>S7+W7</f>
        <v>78681</v>
      </c>
      <c r="W7" s="49">
        <v>41121</v>
      </c>
      <c r="X7" s="50">
        <v>77025</v>
      </c>
      <c r="Y7" s="17">
        <f>(V7/X7-1)*100</f>
        <v>2.1499513145082805</v>
      </c>
    </row>
    <row r="8" spans="1:25" ht="18" customHeight="1">
      <c r="A8" s="19" t="s">
        <v>16</v>
      </c>
      <c r="B8" s="20">
        <v>2</v>
      </c>
      <c r="C8" s="21">
        <v>3163746</v>
      </c>
      <c r="D8" s="21">
        <v>2979128</v>
      </c>
      <c r="E8" s="17">
        <f t="shared" si="1"/>
        <v>6.197048263787264</v>
      </c>
      <c r="F8" s="18">
        <f>C8+G8</f>
        <v>6558878</v>
      </c>
      <c r="G8" s="21">
        <v>3395132</v>
      </c>
      <c r="H8" s="18">
        <v>6273994</v>
      </c>
      <c r="I8" s="17">
        <f>(F8/H8-1)*100</f>
        <v>4.540712024907889</v>
      </c>
      <c r="J8" s="39">
        <v>2</v>
      </c>
      <c r="K8" s="17">
        <v>25754.3</v>
      </c>
      <c r="L8" s="40">
        <v>23354</v>
      </c>
      <c r="M8" s="17">
        <f t="shared" si="3"/>
        <v>10.277896720047952</v>
      </c>
      <c r="N8" s="37">
        <v>61972</v>
      </c>
      <c r="O8" s="17">
        <v>36217.8</v>
      </c>
      <c r="P8" s="37">
        <v>62762</v>
      </c>
      <c r="Q8" s="17">
        <f>(N8/P8-1)*100</f>
        <v>-1.2587234313756746</v>
      </c>
      <c r="R8" s="39">
        <v>2</v>
      </c>
      <c r="S8" s="49">
        <v>20532</v>
      </c>
      <c r="T8" s="49">
        <v>20844</v>
      </c>
      <c r="U8" s="17">
        <f t="shared" si="5"/>
        <v>-1.4968336211859556</v>
      </c>
      <c r="V8" s="50">
        <f>S8+W8</f>
        <v>42789</v>
      </c>
      <c r="W8" s="49">
        <v>22257</v>
      </c>
      <c r="X8" s="50">
        <v>42898</v>
      </c>
      <c r="Y8" s="17">
        <f aca="true" t="shared" si="8" ref="Y8:Y37">(V8/X8-1)*100</f>
        <v>-0.2540910998181767</v>
      </c>
    </row>
    <row r="9" spans="1:25" s="1" customFormat="1" ht="18" customHeight="1">
      <c r="A9" s="22" t="s">
        <v>17</v>
      </c>
      <c r="B9" s="23"/>
      <c r="C9" s="24">
        <f>SUM(C10:C16)</f>
        <v>4479639</v>
      </c>
      <c r="D9" s="24">
        <f>SUM(D10:D16)</f>
        <v>4081917</v>
      </c>
      <c r="E9" s="10">
        <f t="shared" si="1"/>
        <v>9.74351021836064</v>
      </c>
      <c r="F9" s="25">
        <f>SUM(F10:F16)</f>
        <v>8968465</v>
      </c>
      <c r="G9" s="24">
        <f>SUM(G10:G16)</f>
        <v>4488826</v>
      </c>
      <c r="H9" s="24">
        <f>SUM(H10:H16)</f>
        <v>7785277</v>
      </c>
      <c r="I9" s="10">
        <f aca="true" t="shared" si="9" ref="I9:I56">(F9/H9-1)*100</f>
        <v>15.197763676231425</v>
      </c>
      <c r="J9" s="41"/>
      <c r="K9" s="10">
        <f>SUM(K10:K16)</f>
        <v>41543.49999999999</v>
      </c>
      <c r="L9" s="10">
        <f>SUM(L10:L16)</f>
        <v>28172.039999999997</v>
      </c>
      <c r="M9" s="10">
        <f t="shared" si="3"/>
        <v>47.463584461757115</v>
      </c>
      <c r="N9" s="10">
        <f>SUM(N10:N16)</f>
        <v>101701.40000000002</v>
      </c>
      <c r="O9" s="42">
        <f>SUM(O10:O16)</f>
        <v>60157.8</v>
      </c>
      <c r="P9" s="42">
        <f>SUM(P10:P16)</f>
        <v>85260.34</v>
      </c>
      <c r="Q9" s="10">
        <f aca="true" t="shared" si="10" ref="Q9:Q56">(N9/P9-1)*100</f>
        <v>19.283361994568658</v>
      </c>
      <c r="R9" s="41"/>
      <c r="S9" s="25">
        <f>SUM(S10:S16)</f>
        <v>34786</v>
      </c>
      <c r="T9" s="25">
        <f>SUM(T10:T16)</f>
        <v>32973</v>
      </c>
      <c r="U9" s="10">
        <f t="shared" si="5"/>
        <v>5.498438116034321</v>
      </c>
      <c r="V9" s="25">
        <f>SUM(V10:V16)</f>
        <v>71277</v>
      </c>
      <c r="W9" s="24">
        <f>SUM(W10:W16)</f>
        <v>36491</v>
      </c>
      <c r="X9" s="25">
        <f>SUM(X10:X16)</f>
        <v>66804</v>
      </c>
      <c r="Y9" s="10">
        <f t="shared" si="8"/>
        <v>6.695706843901572</v>
      </c>
    </row>
    <row r="10" spans="1:25" ht="18" customHeight="1">
      <c r="A10" s="14" t="s">
        <v>18</v>
      </c>
      <c r="B10" s="20">
        <v>1</v>
      </c>
      <c r="C10" s="21">
        <v>2675018</v>
      </c>
      <c r="D10" s="21">
        <v>2515155</v>
      </c>
      <c r="E10" s="17">
        <f t="shared" si="1"/>
        <v>6.35598998868856</v>
      </c>
      <c r="F10" s="18">
        <f>C10+G10</f>
        <v>5406865</v>
      </c>
      <c r="G10" s="21">
        <v>2731847</v>
      </c>
      <c r="H10" s="18">
        <v>4816703</v>
      </c>
      <c r="I10" s="17">
        <f t="shared" si="9"/>
        <v>12.25240584690399</v>
      </c>
      <c r="J10" s="39">
        <v>1</v>
      </c>
      <c r="K10" s="17">
        <v>28856.1</v>
      </c>
      <c r="L10" s="40">
        <v>19881.626999999997</v>
      </c>
      <c r="M10" s="17">
        <f t="shared" si="3"/>
        <v>45.13953007970628</v>
      </c>
      <c r="N10" s="37">
        <f>K10+O10</f>
        <v>71700</v>
      </c>
      <c r="O10" s="17">
        <v>42843.9</v>
      </c>
      <c r="P10" s="37">
        <v>61220.82699999999</v>
      </c>
      <c r="Q10" s="17">
        <f t="shared" si="10"/>
        <v>17.117006602998043</v>
      </c>
      <c r="R10" s="39">
        <v>1</v>
      </c>
      <c r="S10" s="49">
        <v>19739</v>
      </c>
      <c r="T10" s="49">
        <v>19238</v>
      </c>
      <c r="U10" s="17">
        <f t="shared" si="5"/>
        <v>2.6042208129743116</v>
      </c>
      <c r="V10" s="50">
        <f>S10+W10</f>
        <v>41184</v>
      </c>
      <c r="W10" s="49">
        <v>21445</v>
      </c>
      <c r="X10" s="51">
        <v>39198</v>
      </c>
      <c r="Y10" s="17">
        <f t="shared" si="8"/>
        <v>5.066585029848469</v>
      </c>
    </row>
    <row r="11" spans="1:25" ht="18" customHeight="1">
      <c r="A11" s="14" t="s">
        <v>19</v>
      </c>
      <c r="B11" s="20">
        <v>2</v>
      </c>
      <c r="C11" s="21">
        <v>829934</v>
      </c>
      <c r="D11" s="21">
        <v>712037</v>
      </c>
      <c r="E11" s="17">
        <f t="shared" si="1"/>
        <v>16.55770697309269</v>
      </c>
      <c r="F11" s="18">
        <f aca="true" t="shared" si="11" ref="F11:F16">C11+G11</f>
        <v>1647679</v>
      </c>
      <c r="G11" s="21">
        <v>817745</v>
      </c>
      <c r="H11" s="18">
        <v>1342978</v>
      </c>
      <c r="I11" s="17">
        <f t="shared" si="9"/>
        <v>22.688458038776503</v>
      </c>
      <c r="J11" s="39">
        <v>3</v>
      </c>
      <c r="K11" s="17">
        <v>5106.7</v>
      </c>
      <c r="L11" s="40">
        <v>4243.161</v>
      </c>
      <c r="M11" s="17">
        <f t="shared" si="3"/>
        <v>20.35131356080997</v>
      </c>
      <c r="N11" s="37">
        <f>K11+O11</f>
        <v>11881.599999999999</v>
      </c>
      <c r="O11" s="17">
        <v>6774.9</v>
      </c>
      <c r="P11" s="37">
        <v>11143.761</v>
      </c>
      <c r="Q11" s="17">
        <f t="shared" si="10"/>
        <v>6.621094978616271</v>
      </c>
      <c r="R11" s="39">
        <v>2</v>
      </c>
      <c r="S11" s="49">
        <v>6421</v>
      </c>
      <c r="T11" s="49">
        <v>5714</v>
      </c>
      <c r="U11" s="17">
        <f t="shared" si="5"/>
        <v>12.373118655932803</v>
      </c>
      <c r="V11" s="50">
        <f aca="true" t="shared" si="12" ref="V11:V16">S11+W11</f>
        <v>13062</v>
      </c>
      <c r="W11" s="49">
        <v>6641</v>
      </c>
      <c r="X11" s="51">
        <v>11277</v>
      </c>
      <c r="Y11" s="17">
        <f t="shared" si="8"/>
        <v>15.828677839851025</v>
      </c>
    </row>
    <row r="12" spans="1:25" ht="18" customHeight="1">
      <c r="A12" s="14" t="s">
        <v>20</v>
      </c>
      <c r="B12" s="20">
        <v>3</v>
      </c>
      <c r="C12" s="21">
        <v>736511</v>
      </c>
      <c r="D12" s="21">
        <v>650546</v>
      </c>
      <c r="E12" s="17">
        <f t="shared" si="1"/>
        <v>13.214284616306916</v>
      </c>
      <c r="F12" s="18">
        <f t="shared" si="11"/>
        <v>1467095</v>
      </c>
      <c r="G12" s="21">
        <v>730584</v>
      </c>
      <c r="H12" s="18">
        <v>1233855</v>
      </c>
      <c r="I12" s="17">
        <f t="shared" si="9"/>
        <v>18.903355742773662</v>
      </c>
      <c r="J12" s="39">
        <v>2</v>
      </c>
      <c r="K12" s="17">
        <v>6671.2</v>
      </c>
      <c r="L12" s="40">
        <v>3394.4970000000003</v>
      </c>
      <c r="M12" s="17">
        <f t="shared" si="3"/>
        <v>96.52985405496011</v>
      </c>
      <c r="N12" s="37">
        <f>K12+O12</f>
        <v>16051.599999999999</v>
      </c>
      <c r="O12" s="17">
        <v>9380.4</v>
      </c>
      <c r="P12" s="37">
        <v>11128.697</v>
      </c>
      <c r="Q12" s="17">
        <f t="shared" si="10"/>
        <v>44.236113176592</v>
      </c>
      <c r="R12" s="39">
        <v>3</v>
      </c>
      <c r="S12" s="49">
        <v>5587</v>
      </c>
      <c r="T12" s="49">
        <v>5080</v>
      </c>
      <c r="U12" s="17">
        <f t="shared" si="5"/>
        <v>9.980314960629922</v>
      </c>
      <c r="V12" s="50">
        <f t="shared" si="12"/>
        <v>11580</v>
      </c>
      <c r="W12" s="49">
        <v>5993</v>
      </c>
      <c r="X12" s="51">
        <v>10281</v>
      </c>
      <c r="Y12" s="17">
        <f t="shared" si="8"/>
        <v>12.634957688940762</v>
      </c>
    </row>
    <row r="13" spans="1:25" s="2" customFormat="1" ht="18" customHeight="1">
      <c r="A13" s="14" t="s">
        <v>21</v>
      </c>
      <c r="B13" s="15">
        <v>4</v>
      </c>
      <c r="C13" s="16">
        <v>84400</v>
      </c>
      <c r="D13" s="16">
        <v>81263</v>
      </c>
      <c r="E13" s="17">
        <f t="shared" si="1"/>
        <v>3.860305428054578</v>
      </c>
      <c r="F13" s="18">
        <f t="shared" si="11"/>
        <v>165480</v>
      </c>
      <c r="G13" s="16">
        <v>81080</v>
      </c>
      <c r="H13" s="18">
        <v>165861</v>
      </c>
      <c r="I13" s="17">
        <f t="shared" si="9"/>
        <v>-0.2297104201711031</v>
      </c>
      <c r="J13" s="36">
        <v>5</v>
      </c>
      <c r="K13" s="37">
        <v>290</v>
      </c>
      <c r="L13" s="38">
        <v>185.497</v>
      </c>
      <c r="M13" s="17">
        <f t="shared" si="3"/>
        <v>56.33676016323712</v>
      </c>
      <c r="N13" s="37">
        <f>K13+O13</f>
        <v>765.3</v>
      </c>
      <c r="O13" s="37">
        <v>475.3</v>
      </c>
      <c r="P13" s="37">
        <v>663.697</v>
      </c>
      <c r="Q13" s="17">
        <f t="shared" si="10"/>
        <v>15.3086423473362</v>
      </c>
      <c r="R13" s="36">
        <v>5</v>
      </c>
      <c r="S13" s="49">
        <v>718</v>
      </c>
      <c r="T13" s="49">
        <v>853</v>
      </c>
      <c r="U13" s="17">
        <f t="shared" si="5"/>
        <v>-15.82649472450176</v>
      </c>
      <c r="V13" s="50">
        <f t="shared" si="12"/>
        <v>1489</v>
      </c>
      <c r="W13" s="49">
        <v>771</v>
      </c>
      <c r="X13" s="51">
        <v>1739</v>
      </c>
      <c r="Y13" s="17">
        <f t="shared" si="8"/>
        <v>-14.37607820586544</v>
      </c>
    </row>
    <row r="14" spans="1:25" ht="18" customHeight="1">
      <c r="A14" s="14" t="s">
        <v>22</v>
      </c>
      <c r="B14" s="20">
        <v>5</v>
      </c>
      <c r="C14" s="21">
        <v>76030</v>
      </c>
      <c r="D14" s="21">
        <v>56664</v>
      </c>
      <c r="E14" s="17">
        <f>(C14/D14-1)*100</f>
        <v>34.17690244246787</v>
      </c>
      <c r="F14" s="18">
        <f t="shared" si="11"/>
        <v>131743</v>
      </c>
      <c r="G14" s="21">
        <v>55713</v>
      </c>
      <c r="H14" s="18">
        <v>99758</v>
      </c>
      <c r="I14" s="17">
        <f>(F14/H14-1)*100</f>
        <v>32.062591471360705</v>
      </c>
      <c r="J14" s="39">
        <v>7</v>
      </c>
      <c r="K14" s="17">
        <v>12.9</v>
      </c>
      <c r="L14" s="40">
        <v>14.149</v>
      </c>
      <c r="M14" s="17">
        <f>(K14/L14-1)*100</f>
        <v>-8.827478973779057</v>
      </c>
      <c r="N14" s="37">
        <f>K14+O14</f>
        <v>48.6</v>
      </c>
      <c r="O14" s="17">
        <v>35.7</v>
      </c>
      <c r="P14" s="37">
        <v>60.549</v>
      </c>
      <c r="Q14" s="17">
        <f>(N14/P14-1)*100</f>
        <v>-19.734429965812804</v>
      </c>
      <c r="R14" s="39">
        <v>4</v>
      </c>
      <c r="S14" s="49">
        <v>1693</v>
      </c>
      <c r="T14" s="49">
        <v>1548</v>
      </c>
      <c r="U14" s="17">
        <f>(S14/T14-1)*100</f>
        <v>9.366925064599485</v>
      </c>
      <c r="V14" s="50">
        <f t="shared" si="12"/>
        <v>2748</v>
      </c>
      <c r="W14" s="49">
        <v>1055</v>
      </c>
      <c r="X14" s="51">
        <v>3233</v>
      </c>
      <c r="Y14" s="17">
        <f>(V14/X14-1)*100</f>
        <v>-15.001546551190847</v>
      </c>
    </row>
    <row r="15" spans="1:25" ht="18" customHeight="1">
      <c r="A15" s="14" t="s">
        <v>23</v>
      </c>
      <c r="B15" s="20">
        <v>6</v>
      </c>
      <c r="C15" s="21">
        <v>61138</v>
      </c>
      <c r="D15" s="21">
        <v>52810</v>
      </c>
      <c r="E15" s="17">
        <f>(C15/D15-1)*100</f>
        <v>15.76974057943572</v>
      </c>
      <c r="F15" s="18">
        <f t="shared" si="11"/>
        <v>119435</v>
      </c>
      <c r="G15" s="21">
        <v>58297</v>
      </c>
      <c r="H15" s="18">
        <v>98858</v>
      </c>
      <c r="I15" s="17">
        <f>(F15/H15-1)*100</f>
        <v>20.81470391875215</v>
      </c>
      <c r="J15" s="39">
        <v>4</v>
      </c>
      <c r="K15" s="17">
        <v>573.2</v>
      </c>
      <c r="L15" s="40">
        <v>412.315</v>
      </c>
      <c r="M15" s="17">
        <f>(K15/L15-1)*100</f>
        <v>39.019924087166366</v>
      </c>
      <c r="N15" s="37">
        <f>K15+O15</f>
        <v>1171.6</v>
      </c>
      <c r="O15" s="17">
        <v>598.4</v>
      </c>
      <c r="P15" s="37">
        <v>948.615</v>
      </c>
      <c r="Q15" s="17">
        <f>(N15/P15-1)*100</f>
        <v>23.506375083674612</v>
      </c>
      <c r="R15" s="39">
        <v>6</v>
      </c>
      <c r="S15" s="49">
        <v>492</v>
      </c>
      <c r="T15" s="49">
        <v>428</v>
      </c>
      <c r="U15" s="17">
        <f>(S15/T15-1)*100</f>
        <v>14.953271028037385</v>
      </c>
      <c r="V15" s="50">
        <f t="shared" si="12"/>
        <v>958</v>
      </c>
      <c r="W15" s="49">
        <v>466</v>
      </c>
      <c r="X15" s="51">
        <v>824</v>
      </c>
      <c r="Y15" s="17">
        <f>(V15/X15-1)*100</f>
        <v>16.262135922330103</v>
      </c>
    </row>
    <row r="16" spans="1:25" ht="18" customHeight="1">
      <c r="A16" s="14" t="s">
        <v>24</v>
      </c>
      <c r="B16" s="20">
        <v>7</v>
      </c>
      <c r="C16" s="21">
        <v>16608</v>
      </c>
      <c r="D16" s="21">
        <v>13442</v>
      </c>
      <c r="E16" s="17">
        <f t="shared" si="1"/>
        <v>23.553042701978868</v>
      </c>
      <c r="F16" s="18">
        <f t="shared" si="11"/>
        <v>30168</v>
      </c>
      <c r="G16" s="21">
        <v>13560</v>
      </c>
      <c r="H16" s="18">
        <v>27264</v>
      </c>
      <c r="I16" s="17">
        <f t="shared" si="9"/>
        <v>10.651408450704224</v>
      </c>
      <c r="J16" s="39">
        <v>6</v>
      </c>
      <c r="K16" s="17">
        <v>33.4</v>
      </c>
      <c r="L16" s="40">
        <v>40.794</v>
      </c>
      <c r="M16" s="17">
        <f t="shared" si="3"/>
        <v>-18.125214492327302</v>
      </c>
      <c r="N16" s="37">
        <v>82.7</v>
      </c>
      <c r="O16" s="17">
        <v>49.2</v>
      </c>
      <c r="P16" s="37">
        <v>94.19399999999999</v>
      </c>
      <c r="Q16" s="17">
        <f t="shared" si="10"/>
        <v>-12.202475741554652</v>
      </c>
      <c r="R16" s="39">
        <v>7</v>
      </c>
      <c r="S16" s="49">
        <v>136</v>
      </c>
      <c r="T16" s="49">
        <v>112</v>
      </c>
      <c r="U16" s="17">
        <f t="shared" si="5"/>
        <v>21.42857142857142</v>
      </c>
      <c r="V16" s="50">
        <f t="shared" si="12"/>
        <v>256</v>
      </c>
      <c r="W16" s="49">
        <v>120</v>
      </c>
      <c r="X16" s="51">
        <v>252</v>
      </c>
      <c r="Y16" s="17">
        <f t="shared" si="8"/>
        <v>1.5873015873015817</v>
      </c>
    </row>
    <row r="17" spans="1:25" ht="18" customHeight="1">
      <c r="A17" s="11" t="s">
        <v>25</v>
      </c>
      <c r="B17" s="26"/>
      <c r="C17" s="13">
        <f aca="true" t="shared" si="13" ref="C17:H17">SUM(C18:C23)</f>
        <v>3502824</v>
      </c>
      <c r="D17" s="13">
        <f t="shared" si="13"/>
        <v>3369075</v>
      </c>
      <c r="E17" s="10">
        <f t="shared" si="1"/>
        <v>3.9699027181051116</v>
      </c>
      <c r="F17" s="13">
        <f t="shared" si="13"/>
        <v>7064897</v>
      </c>
      <c r="G17" s="13">
        <f t="shared" si="13"/>
        <v>3562071</v>
      </c>
      <c r="H17" s="13">
        <f t="shared" si="13"/>
        <v>6447583</v>
      </c>
      <c r="I17" s="10">
        <f t="shared" si="9"/>
        <v>9.574347472533496</v>
      </c>
      <c r="J17" s="43"/>
      <c r="K17" s="10">
        <f>SUM(K18:K23)</f>
        <v>32841.399999999994</v>
      </c>
      <c r="L17" s="10">
        <f>SUM(L18:L23)</f>
        <v>26479.006999999998</v>
      </c>
      <c r="M17" s="10">
        <f t="shared" si="3"/>
        <v>24.028064949716565</v>
      </c>
      <c r="N17" s="10">
        <f aca="true" t="shared" si="14" ref="N17:T17">SUM(N18:N23)</f>
        <v>77887.6</v>
      </c>
      <c r="O17" s="10">
        <f t="shared" si="14"/>
        <v>45046.2</v>
      </c>
      <c r="P17" s="10">
        <f t="shared" si="14"/>
        <v>72806.607</v>
      </c>
      <c r="Q17" s="10">
        <f t="shared" si="10"/>
        <v>6.978752628865137</v>
      </c>
      <c r="R17" s="43"/>
      <c r="S17" s="13">
        <f t="shared" si="14"/>
        <v>26432</v>
      </c>
      <c r="T17" s="13">
        <f t="shared" si="14"/>
        <v>27893</v>
      </c>
      <c r="U17" s="10">
        <f t="shared" si="5"/>
        <v>-5.237873301545193</v>
      </c>
      <c r="V17" s="13">
        <f>SUM(V18:V23)</f>
        <v>54829</v>
      </c>
      <c r="W17" s="13">
        <f>SUM(W18:W23)</f>
        <v>28397</v>
      </c>
      <c r="X17" s="13">
        <f>SUM(X18:X23)</f>
        <v>55406</v>
      </c>
      <c r="Y17" s="10">
        <f t="shared" si="8"/>
        <v>-1.0414034581092246</v>
      </c>
    </row>
    <row r="18" spans="1:25" ht="18" customHeight="1">
      <c r="A18" s="27" t="s">
        <v>26</v>
      </c>
      <c r="B18" s="20">
        <v>1</v>
      </c>
      <c r="C18" s="21">
        <v>2021680</v>
      </c>
      <c r="D18" s="21">
        <v>1934121</v>
      </c>
      <c r="E18" s="17">
        <f t="shared" si="1"/>
        <v>4.527069402586492</v>
      </c>
      <c r="F18" s="18">
        <f>C18+G18</f>
        <v>4103816</v>
      </c>
      <c r="G18" s="21">
        <v>2082136</v>
      </c>
      <c r="H18" s="18">
        <v>3711890</v>
      </c>
      <c r="I18" s="17">
        <f t="shared" si="9"/>
        <v>10.55866418455289</v>
      </c>
      <c r="J18" s="39">
        <v>1</v>
      </c>
      <c r="K18" s="17">
        <v>21824.1</v>
      </c>
      <c r="L18" s="40">
        <v>17207.737</v>
      </c>
      <c r="M18" s="17">
        <f t="shared" si="3"/>
        <v>26.827252183131336</v>
      </c>
      <c r="N18" s="37">
        <f>K18+O18</f>
        <v>51072.3</v>
      </c>
      <c r="O18" s="17">
        <v>29248.2</v>
      </c>
      <c r="P18" s="37">
        <v>47100.637</v>
      </c>
      <c r="Q18" s="17">
        <f t="shared" si="10"/>
        <v>8.432291478350917</v>
      </c>
      <c r="R18" s="39">
        <v>1</v>
      </c>
      <c r="S18" s="21">
        <v>14877</v>
      </c>
      <c r="T18" s="21">
        <v>15287</v>
      </c>
      <c r="U18" s="17">
        <f t="shared" si="5"/>
        <v>-2.6820174004055786</v>
      </c>
      <c r="V18" s="50">
        <f>S18+W18</f>
        <v>30648</v>
      </c>
      <c r="W18" s="21">
        <v>15771</v>
      </c>
      <c r="X18" s="52">
        <v>30787</v>
      </c>
      <c r="Y18" s="17">
        <f t="shared" si="8"/>
        <v>-0.4514892649494895</v>
      </c>
    </row>
    <row r="19" spans="1:25" ht="18" customHeight="1">
      <c r="A19" s="19" t="s">
        <v>27</v>
      </c>
      <c r="B19" s="20">
        <v>2</v>
      </c>
      <c r="C19" s="21">
        <v>1026656</v>
      </c>
      <c r="D19" s="21">
        <v>1048338</v>
      </c>
      <c r="E19" s="17">
        <f t="shared" si="1"/>
        <v>-2.0682260873878477</v>
      </c>
      <c r="F19" s="18">
        <f>C19+G19</f>
        <v>2070607</v>
      </c>
      <c r="G19" s="21">
        <v>1043951</v>
      </c>
      <c r="H19" s="18">
        <v>1994251</v>
      </c>
      <c r="I19" s="17">
        <f t="shared" si="9"/>
        <v>3.828805902566934</v>
      </c>
      <c r="J19" s="39">
        <v>2</v>
      </c>
      <c r="K19" s="17">
        <v>8516.6</v>
      </c>
      <c r="L19" s="40">
        <v>7697.352000000001</v>
      </c>
      <c r="M19" s="17">
        <f t="shared" si="3"/>
        <v>10.643244585930333</v>
      </c>
      <c r="N19" s="37">
        <f>K19+O19</f>
        <v>19862.9</v>
      </c>
      <c r="O19" s="17">
        <v>11346.3</v>
      </c>
      <c r="P19" s="37">
        <v>19923.152000000002</v>
      </c>
      <c r="Q19" s="17">
        <f t="shared" si="10"/>
        <v>-0.30242202639422233</v>
      </c>
      <c r="R19" s="39">
        <v>2</v>
      </c>
      <c r="S19" s="21">
        <v>7742</v>
      </c>
      <c r="T19" s="21">
        <v>9217</v>
      </c>
      <c r="U19" s="17">
        <f t="shared" si="5"/>
        <v>-16.003037864815017</v>
      </c>
      <c r="V19" s="50">
        <f>S19+W19</f>
        <v>16335</v>
      </c>
      <c r="W19" s="21">
        <v>8593</v>
      </c>
      <c r="X19" s="52">
        <v>17706</v>
      </c>
      <c r="Y19" s="17">
        <f t="shared" si="8"/>
        <v>-7.743137919349374</v>
      </c>
    </row>
    <row r="20" spans="1:25" ht="18" customHeight="1">
      <c r="A20" s="19" t="s">
        <v>28</v>
      </c>
      <c r="B20" s="20">
        <v>3</v>
      </c>
      <c r="C20" s="21">
        <v>392497</v>
      </c>
      <c r="D20" s="21">
        <v>337590</v>
      </c>
      <c r="E20" s="17">
        <f t="shared" si="1"/>
        <v>16.26440356645635</v>
      </c>
      <c r="F20" s="18">
        <v>771726</v>
      </c>
      <c r="G20" s="21">
        <v>379227</v>
      </c>
      <c r="H20" s="18">
        <v>648970</v>
      </c>
      <c r="I20" s="17">
        <f t="shared" si="9"/>
        <v>18.9155122732946</v>
      </c>
      <c r="J20" s="39">
        <v>3</v>
      </c>
      <c r="K20" s="17">
        <v>2390.6</v>
      </c>
      <c r="L20" s="40">
        <v>1533.9810000000002</v>
      </c>
      <c r="M20" s="17">
        <f t="shared" si="3"/>
        <v>55.84286897947235</v>
      </c>
      <c r="N20" s="37">
        <f>K20+O20</f>
        <v>6656.700000000001</v>
      </c>
      <c r="O20" s="17">
        <v>4266.1</v>
      </c>
      <c r="P20" s="37">
        <v>5580.1810000000005</v>
      </c>
      <c r="Q20" s="17">
        <f t="shared" si="10"/>
        <v>19.291829422737372</v>
      </c>
      <c r="R20" s="39">
        <v>3</v>
      </c>
      <c r="S20" s="21">
        <v>3113</v>
      </c>
      <c r="T20" s="21">
        <v>2777</v>
      </c>
      <c r="U20" s="17">
        <f t="shared" si="5"/>
        <v>12.099387828592011</v>
      </c>
      <c r="V20" s="50">
        <f aca="true" t="shared" si="15" ref="V20:V25">S20+W20</f>
        <v>6382</v>
      </c>
      <c r="W20" s="21">
        <v>3269</v>
      </c>
      <c r="X20" s="52">
        <v>5696</v>
      </c>
      <c r="Y20" s="17">
        <f t="shared" si="8"/>
        <v>12.043539325842701</v>
      </c>
    </row>
    <row r="21" spans="1:25" ht="18" customHeight="1">
      <c r="A21" s="19" t="s">
        <v>29</v>
      </c>
      <c r="B21" s="20">
        <v>4</v>
      </c>
      <c r="C21" s="21">
        <v>41119</v>
      </c>
      <c r="D21" s="21">
        <v>41845</v>
      </c>
      <c r="E21" s="17">
        <f t="shared" si="1"/>
        <v>-1.7349743099533965</v>
      </c>
      <c r="F21" s="18">
        <f>C21+G21</f>
        <v>79569</v>
      </c>
      <c r="G21" s="21">
        <v>38450</v>
      </c>
      <c r="H21" s="18">
        <v>78936</v>
      </c>
      <c r="I21" s="17">
        <f t="shared" si="9"/>
        <v>0.8019154758285296</v>
      </c>
      <c r="J21" s="39">
        <v>4</v>
      </c>
      <c r="K21" s="17">
        <v>45.4</v>
      </c>
      <c r="L21" s="40">
        <v>38.370000000000005</v>
      </c>
      <c r="M21" s="17">
        <f t="shared" si="3"/>
        <v>18.321605420901733</v>
      </c>
      <c r="N21" s="37">
        <f>K21+O21</f>
        <v>186.5</v>
      </c>
      <c r="O21" s="17">
        <v>141.1</v>
      </c>
      <c r="P21" s="37">
        <v>191.47</v>
      </c>
      <c r="Q21" s="17">
        <f t="shared" si="10"/>
        <v>-2.5957068992531473</v>
      </c>
      <c r="R21" s="39">
        <v>4</v>
      </c>
      <c r="S21" s="21">
        <v>478</v>
      </c>
      <c r="T21" s="21">
        <v>496</v>
      </c>
      <c r="U21" s="17">
        <f t="shared" si="5"/>
        <v>-3.629032258064513</v>
      </c>
      <c r="V21" s="50">
        <f t="shared" si="15"/>
        <v>984</v>
      </c>
      <c r="W21" s="21">
        <v>506</v>
      </c>
      <c r="X21" s="52">
        <v>982</v>
      </c>
      <c r="Y21" s="17">
        <f t="shared" si="8"/>
        <v>0.20366598778003286</v>
      </c>
    </row>
    <row r="22" spans="1:25" ht="18" customHeight="1">
      <c r="A22" s="14" t="s">
        <v>30</v>
      </c>
      <c r="B22" s="20">
        <v>5</v>
      </c>
      <c r="C22" s="21">
        <v>13568</v>
      </c>
      <c r="D22" s="21"/>
      <c r="E22" s="17"/>
      <c r="F22" s="18">
        <f>C22+G22</f>
        <v>25319</v>
      </c>
      <c r="G22" s="16">
        <v>11751</v>
      </c>
      <c r="H22" s="18"/>
      <c r="I22" s="17"/>
      <c r="J22" s="39">
        <v>5</v>
      </c>
      <c r="K22" s="17">
        <v>35.5</v>
      </c>
      <c r="L22" s="40"/>
      <c r="M22" s="17"/>
      <c r="N22" s="37">
        <f>K22+O22</f>
        <v>56.7</v>
      </c>
      <c r="O22" s="37">
        <v>21.2</v>
      </c>
      <c r="P22" s="37"/>
      <c r="Q22" s="17"/>
      <c r="R22" s="39">
        <v>5</v>
      </c>
      <c r="S22" s="21">
        <v>136</v>
      </c>
      <c r="T22" s="21"/>
      <c r="U22" s="17"/>
      <c r="V22" s="50">
        <f t="shared" si="15"/>
        <v>294</v>
      </c>
      <c r="W22" s="16">
        <v>158</v>
      </c>
      <c r="X22" s="52"/>
      <c r="Y22" s="17"/>
    </row>
    <row r="23" spans="1:25" s="2" customFormat="1" ht="18" customHeight="1">
      <c r="A23" s="14" t="s">
        <v>31</v>
      </c>
      <c r="B23" s="15">
        <v>6</v>
      </c>
      <c r="C23" s="16">
        <v>7304</v>
      </c>
      <c r="D23" s="16">
        <v>7181</v>
      </c>
      <c r="E23" s="17">
        <f>(C23/D23-1)*100</f>
        <v>1.7128533630413667</v>
      </c>
      <c r="F23" s="18">
        <f>C23+G23</f>
        <v>13860</v>
      </c>
      <c r="G23" s="16">
        <v>6556</v>
      </c>
      <c r="H23" s="18">
        <v>13536</v>
      </c>
      <c r="I23" s="17">
        <f t="shared" si="9"/>
        <v>2.393617021276606</v>
      </c>
      <c r="J23" s="36">
        <v>6</v>
      </c>
      <c r="K23" s="37">
        <v>29.2</v>
      </c>
      <c r="L23" s="38">
        <v>1.567</v>
      </c>
      <c r="M23" s="17">
        <f>(K23/L23-1)*100</f>
        <v>1763.4333120612635</v>
      </c>
      <c r="N23" s="37">
        <f>K23+O23</f>
        <v>52.5</v>
      </c>
      <c r="O23" s="37">
        <v>23.3</v>
      </c>
      <c r="P23" s="37">
        <v>11.167</v>
      </c>
      <c r="Q23" s="17">
        <f t="shared" si="10"/>
        <v>370.1352198441838</v>
      </c>
      <c r="R23" s="36">
        <v>6</v>
      </c>
      <c r="S23" s="16">
        <v>86</v>
      </c>
      <c r="T23" s="16">
        <v>116</v>
      </c>
      <c r="U23" s="17">
        <f>(S23/T23-1)*100</f>
        <v>-25.86206896551724</v>
      </c>
      <c r="V23" s="50">
        <f t="shared" si="15"/>
        <v>186</v>
      </c>
      <c r="W23" s="16">
        <v>100</v>
      </c>
      <c r="X23" s="52">
        <v>235</v>
      </c>
      <c r="Y23" s="17">
        <f t="shared" si="8"/>
        <v>-20.85106382978723</v>
      </c>
    </row>
    <row r="24" spans="1:25" s="1" customFormat="1" ht="18" customHeight="1">
      <c r="A24" s="11" t="s">
        <v>32</v>
      </c>
      <c r="B24" s="12"/>
      <c r="C24" s="13">
        <f aca="true" t="shared" si="16" ref="C24:H24">SUM(C25:C33)</f>
        <v>3615081</v>
      </c>
      <c r="D24" s="13">
        <f t="shared" si="16"/>
        <v>3083526</v>
      </c>
      <c r="E24" s="10">
        <f>(C24/D24-1)*100</f>
        <v>17.238544445547088</v>
      </c>
      <c r="F24" s="13">
        <f t="shared" si="16"/>
        <v>7177044</v>
      </c>
      <c r="G24" s="13">
        <f t="shared" si="16"/>
        <v>3561963</v>
      </c>
      <c r="H24" s="13">
        <f t="shared" si="16"/>
        <v>5998422</v>
      </c>
      <c r="I24" s="10">
        <f t="shared" si="9"/>
        <v>19.648867652192536</v>
      </c>
      <c r="J24" s="35"/>
      <c r="K24" s="10">
        <f>SUM(K25:K33)</f>
        <v>23017.527</v>
      </c>
      <c r="L24" s="10">
        <f>SUM(L25:L33)</f>
        <v>19430.793</v>
      </c>
      <c r="M24" s="10">
        <f>(K24/L24-1)*100</f>
        <v>18.459020174832787</v>
      </c>
      <c r="N24" s="10">
        <f aca="true" t="shared" si="17" ref="N24:T24">SUM(N25:N33)</f>
        <v>54814.29699999999</v>
      </c>
      <c r="O24" s="10">
        <f t="shared" si="17"/>
        <v>31796.5</v>
      </c>
      <c r="P24" s="10">
        <f t="shared" si="17"/>
        <v>53025.493</v>
      </c>
      <c r="Q24" s="10">
        <f t="shared" si="10"/>
        <v>3.3734792432764227</v>
      </c>
      <c r="R24" s="35"/>
      <c r="S24" s="13">
        <f t="shared" si="17"/>
        <v>33608</v>
      </c>
      <c r="T24" s="13">
        <f t="shared" si="17"/>
        <v>29422</v>
      </c>
      <c r="U24" s="10">
        <f>(S24/T24-1)*100</f>
        <v>14.22744884780096</v>
      </c>
      <c r="V24" s="13">
        <f>SUM(V25:V33)</f>
        <v>66572</v>
      </c>
      <c r="W24" s="13">
        <f>SUM(W25:W33)</f>
        <v>32964</v>
      </c>
      <c r="X24" s="13">
        <f>SUM(X25:X33)</f>
        <v>61878</v>
      </c>
      <c r="Y24" s="10">
        <f t="shared" si="8"/>
        <v>7.585894825301409</v>
      </c>
    </row>
    <row r="25" spans="1:25" s="2" customFormat="1" ht="18" customHeight="1">
      <c r="A25" s="14" t="s">
        <v>33</v>
      </c>
      <c r="B25" s="15">
        <v>1</v>
      </c>
      <c r="C25" s="16">
        <v>1659385</v>
      </c>
      <c r="D25" s="16">
        <v>1469264</v>
      </c>
      <c r="E25" s="17">
        <f>(C25/D25-1)*100</f>
        <v>12.939880103235367</v>
      </c>
      <c r="F25" s="18">
        <f>C25+G25</f>
        <v>3318286</v>
      </c>
      <c r="G25" s="16">
        <v>1658901</v>
      </c>
      <c r="H25" s="18">
        <v>2910680</v>
      </c>
      <c r="I25" s="17">
        <f t="shared" si="9"/>
        <v>14.003806670606188</v>
      </c>
      <c r="J25" s="36">
        <v>1</v>
      </c>
      <c r="K25" s="37">
        <v>13685.219000000001</v>
      </c>
      <c r="L25" s="38">
        <v>11890.78</v>
      </c>
      <c r="M25" s="17">
        <f>(K25/L25-1)*100</f>
        <v>15.091011691411339</v>
      </c>
      <c r="N25" s="37">
        <v>32193.5</v>
      </c>
      <c r="O25" s="37">
        <v>18508.2</v>
      </c>
      <c r="P25" s="37">
        <v>30871.08</v>
      </c>
      <c r="Q25" s="17">
        <f t="shared" si="10"/>
        <v>4.283685572386831</v>
      </c>
      <c r="R25" s="36">
        <v>1</v>
      </c>
      <c r="S25" s="16">
        <v>12936</v>
      </c>
      <c r="T25" s="16">
        <v>12723</v>
      </c>
      <c r="U25" s="17">
        <f>(S25/T25-1)*100</f>
        <v>1.6741334590898438</v>
      </c>
      <c r="V25" s="50">
        <f t="shared" si="15"/>
        <v>26691</v>
      </c>
      <c r="W25" s="16">
        <v>13755</v>
      </c>
      <c r="X25" s="53">
        <v>25794</v>
      </c>
      <c r="Y25" s="17">
        <f t="shared" si="8"/>
        <v>3.4775529192835553</v>
      </c>
    </row>
    <row r="26" spans="1:25" s="2" customFormat="1" ht="18" customHeight="1">
      <c r="A26" s="14" t="s">
        <v>34</v>
      </c>
      <c r="B26" s="15">
        <v>2</v>
      </c>
      <c r="C26" s="16">
        <v>1078687</v>
      </c>
      <c r="D26" s="16">
        <v>925125</v>
      </c>
      <c r="E26" s="17">
        <f aca="true" t="shared" si="18" ref="E26:E36">(C26/D26-1)*100</f>
        <v>16.599054181867313</v>
      </c>
      <c r="F26" s="18">
        <f aca="true" t="shared" si="19" ref="F26:F33">C26+G26</f>
        <v>2117506</v>
      </c>
      <c r="G26" s="16">
        <v>1038819</v>
      </c>
      <c r="H26" s="18">
        <v>1758291</v>
      </c>
      <c r="I26" s="17">
        <f t="shared" si="9"/>
        <v>20.4297809634469</v>
      </c>
      <c r="J26" s="36">
        <v>2</v>
      </c>
      <c r="K26" s="37">
        <v>5575.2789999999995</v>
      </c>
      <c r="L26" s="38">
        <v>4638.199</v>
      </c>
      <c r="M26" s="17">
        <f aca="true" t="shared" si="20" ref="M26:M36">(K26/L26-1)*100</f>
        <v>20.20353158629029</v>
      </c>
      <c r="N26" s="37">
        <f aca="true" t="shared" si="21" ref="N26:N33">K26+O26</f>
        <v>13387.778999999999</v>
      </c>
      <c r="O26" s="37">
        <v>7812.5</v>
      </c>
      <c r="P26" s="37">
        <v>13490.199</v>
      </c>
      <c r="Q26" s="17">
        <f t="shared" si="10"/>
        <v>-0.7592178588321952</v>
      </c>
      <c r="R26" s="36">
        <v>2</v>
      </c>
      <c r="S26" s="16">
        <v>8543</v>
      </c>
      <c r="T26" s="16">
        <v>7904</v>
      </c>
      <c r="U26" s="17">
        <f aca="true" t="shared" si="22" ref="U26:U36">(S26/T26-1)*100</f>
        <v>8.08451417004048</v>
      </c>
      <c r="V26" s="50">
        <f aca="true" t="shared" si="23" ref="V26:V33">S26+W26</f>
        <v>17267</v>
      </c>
      <c r="W26" s="16">
        <v>8724</v>
      </c>
      <c r="X26" s="53">
        <v>15866</v>
      </c>
      <c r="Y26" s="17">
        <f t="shared" si="8"/>
        <v>8.830202949703757</v>
      </c>
    </row>
    <row r="27" spans="1:25" ht="18" customHeight="1">
      <c r="A27" s="19" t="s">
        <v>35</v>
      </c>
      <c r="B27" s="20">
        <v>3</v>
      </c>
      <c r="C27" s="21">
        <v>441971</v>
      </c>
      <c r="D27" s="21">
        <v>359027</v>
      </c>
      <c r="E27" s="17">
        <f t="shared" si="18"/>
        <v>23.10244076350805</v>
      </c>
      <c r="F27" s="18">
        <f t="shared" si="19"/>
        <v>878283</v>
      </c>
      <c r="G27" s="21">
        <v>436312</v>
      </c>
      <c r="H27" s="18">
        <v>683997</v>
      </c>
      <c r="I27" s="17">
        <f t="shared" si="9"/>
        <v>28.404510546098894</v>
      </c>
      <c r="J27" s="39">
        <v>3</v>
      </c>
      <c r="K27" s="17">
        <v>1734.2910000000002</v>
      </c>
      <c r="L27" s="40">
        <v>1706.6160000000004</v>
      </c>
      <c r="M27" s="17">
        <f t="shared" si="20"/>
        <v>1.6216301733957605</v>
      </c>
      <c r="N27" s="37">
        <f t="shared" si="21"/>
        <v>4706.091</v>
      </c>
      <c r="O27" s="17">
        <v>2971.8</v>
      </c>
      <c r="P27" s="37">
        <v>4733.5160000000005</v>
      </c>
      <c r="Q27" s="17">
        <f t="shared" si="10"/>
        <v>-0.5793790493155648</v>
      </c>
      <c r="R27" s="39">
        <v>3</v>
      </c>
      <c r="S27" s="21">
        <v>4194</v>
      </c>
      <c r="T27" s="21">
        <v>3795</v>
      </c>
      <c r="U27" s="17">
        <f t="shared" si="22"/>
        <v>10.513833992094867</v>
      </c>
      <c r="V27" s="50">
        <f t="shared" si="23"/>
        <v>8707</v>
      </c>
      <c r="W27" s="21">
        <v>4513</v>
      </c>
      <c r="X27" s="53">
        <v>7540</v>
      </c>
      <c r="Y27" s="17">
        <f t="shared" si="8"/>
        <v>15.477453580901868</v>
      </c>
    </row>
    <row r="28" spans="1:25" ht="18" customHeight="1">
      <c r="A28" s="19" t="s">
        <v>36</v>
      </c>
      <c r="B28" s="20">
        <v>4</v>
      </c>
      <c r="C28" s="21">
        <v>125064</v>
      </c>
      <c r="D28" s="21">
        <v>105815</v>
      </c>
      <c r="E28" s="17">
        <f t="shared" si="18"/>
        <v>18.191182724566456</v>
      </c>
      <c r="F28" s="18">
        <f t="shared" si="19"/>
        <v>257006</v>
      </c>
      <c r="G28" s="21">
        <v>131942</v>
      </c>
      <c r="H28" s="18">
        <v>203393</v>
      </c>
      <c r="I28" s="17">
        <f t="shared" si="9"/>
        <v>26.35931423401985</v>
      </c>
      <c r="J28" s="39">
        <v>6</v>
      </c>
      <c r="K28" s="17">
        <v>300.69000000000005</v>
      </c>
      <c r="L28" s="40">
        <v>312.059</v>
      </c>
      <c r="M28" s="17">
        <f t="shared" si="20"/>
        <v>-3.643221313918188</v>
      </c>
      <c r="N28" s="37">
        <f t="shared" si="21"/>
        <v>752.3900000000001</v>
      </c>
      <c r="O28" s="17">
        <v>451.7</v>
      </c>
      <c r="P28" s="37">
        <v>734.259</v>
      </c>
      <c r="Q28" s="17">
        <f t="shared" si="10"/>
        <v>2.4692921707462956</v>
      </c>
      <c r="R28" s="39">
        <v>6</v>
      </c>
      <c r="S28" s="21">
        <v>1110</v>
      </c>
      <c r="T28" s="21">
        <v>1011</v>
      </c>
      <c r="U28" s="17">
        <f t="shared" si="22"/>
        <v>9.792284866468837</v>
      </c>
      <c r="V28" s="50">
        <f t="shared" si="23"/>
        <v>2330</v>
      </c>
      <c r="W28" s="21">
        <v>1220</v>
      </c>
      <c r="X28" s="53">
        <v>1977</v>
      </c>
      <c r="Y28" s="17">
        <f t="shared" si="8"/>
        <v>17.85533636823471</v>
      </c>
    </row>
    <row r="29" spans="1:25" s="2" customFormat="1" ht="18" customHeight="1">
      <c r="A29" s="14" t="s">
        <v>37</v>
      </c>
      <c r="B29" s="15">
        <v>5</v>
      </c>
      <c r="C29" s="28">
        <v>101005</v>
      </c>
      <c r="D29" s="28">
        <v>84259</v>
      </c>
      <c r="E29" s="17">
        <f t="shared" si="18"/>
        <v>19.874434778480634</v>
      </c>
      <c r="F29" s="18">
        <f t="shared" si="19"/>
        <v>204645</v>
      </c>
      <c r="G29" s="28">
        <v>103640</v>
      </c>
      <c r="H29" s="18">
        <v>170115</v>
      </c>
      <c r="I29" s="17">
        <f t="shared" si="9"/>
        <v>20.298033683096726</v>
      </c>
      <c r="J29" s="36">
        <v>5</v>
      </c>
      <c r="K29" s="44">
        <v>406.847</v>
      </c>
      <c r="L29" s="45">
        <v>220.013</v>
      </c>
      <c r="M29" s="17">
        <f t="shared" si="20"/>
        <v>84.91952748246693</v>
      </c>
      <c r="N29" s="37">
        <v>948.7</v>
      </c>
      <c r="O29" s="44">
        <v>541.8</v>
      </c>
      <c r="P29" s="37">
        <v>586.013</v>
      </c>
      <c r="Q29" s="17">
        <f t="shared" si="10"/>
        <v>61.8906065223809</v>
      </c>
      <c r="R29" s="36">
        <v>7</v>
      </c>
      <c r="S29" s="16">
        <v>990</v>
      </c>
      <c r="T29" s="16">
        <v>832</v>
      </c>
      <c r="U29" s="17">
        <f t="shared" si="22"/>
        <v>18.990384615384627</v>
      </c>
      <c r="V29" s="50">
        <f t="shared" si="23"/>
        <v>2049</v>
      </c>
      <c r="W29" s="16">
        <v>1059</v>
      </c>
      <c r="X29" s="53">
        <v>1734</v>
      </c>
      <c r="Y29" s="17">
        <f t="shared" si="8"/>
        <v>18.166089965397923</v>
      </c>
    </row>
    <row r="30" spans="1:25" ht="18" customHeight="1">
      <c r="A30" s="19" t="s">
        <v>38</v>
      </c>
      <c r="B30" s="20">
        <v>6</v>
      </c>
      <c r="C30" s="21">
        <v>63836</v>
      </c>
      <c r="D30" s="21">
        <v>40998</v>
      </c>
      <c r="E30" s="17">
        <f t="shared" si="18"/>
        <v>55.70515634909019</v>
      </c>
      <c r="F30" s="18">
        <f t="shared" si="19"/>
        <v>122287</v>
      </c>
      <c r="G30" s="21">
        <v>58451</v>
      </c>
      <c r="H30" s="18">
        <v>81353</v>
      </c>
      <c r="I30" s="17">
        <f t="shared" si="9"/>
        <v>50.31652182464077</v>
      </c>
      <c r="J30" s="39">
        <v>7</v>
      </c>
      <c r="K30" s="17">
        <v>100.84</v>
      </c>
      <c r="L30" s="40">
        <v>52.19</v>
      </c>
      <c r="M30" s="17">
        <f t="shared" si="20"/>
        <v>93.21709139681933</v>
      </c>
      <c r="N30" s="37">
        <v>229.7</v>
      </c>
      <c r="O30" s="17">
        <v>128.8</v>
      </c>
      <c r="P30" s="37">
        <v>145.69</v>
      </c>
      <c r="Q30" s="17">
        <f t="shared" si="10"/>
        <v>57.66353215732034</v>
      </c>
      <c r="R30" s="39">
        <v>8</v>
      </c>
      <c r="S30" s="21">
        <v>556</v>
      </c>
      <c r="T30" s="21">
        <v>426</v>
      </c>
      <c r="U30" s="17">
        <f t="shared" si="22"/>
        <v>30.516431924882625</v>
      </c>
      <c r="V30" s="50">
        <f t="shared" si="23"/>
        <v>1094</v>
      </c>
      <c r="W30" s="21">
        <v>538</v>
      </c>
      <c r="X30" s="53">
        <v>872</v>
      </c>
      <c r="Y30" s="17">
        <f t="shared" si="8"/>
        <v>25.458715596330283</v>
      </c>
    </row>
    <row r="31" spans="1:25" ht="18" customHeight="1">
      <c r="A31" s="19" t="s">
        <v>39</v>
      </c>
      <c r="B31" s="20">
        <v>7</v>
      </c>
      <c r="C31" s="21">
        <v>57162</v>
      </c>
      <c r="D31" s="21">
        <v>15758</v>
      </c>
      <c r="E31" s="17"/>
      <c r="F31" s="18">
        <f t="shared" si="19"/>
        <v>115056</v>
      </c>
      <c r="G31" s="21">
        <v>57894</v>
      </c>
      <c r="H31" s="18">
        <v>27644</v>
      </c>
      <c r="I31" s="17"/>
      <c r="J31" s="39">
        <v>8</v>
      </c>
      <c r="K31" s="17">
        <v>63.977000000000004</v>
      </c>
      <c r="L31" s="40">
        <v>4.074</v>
      </c>
      <c r="M31" s="17"/>
      <c r="N31" s="37">
        <f t="shared" si="21"/>
        <v>142.077</v>
      </c>
      <c r="O31" s="17">
        <v>78.1</v>
      </c>
      <c r="P31" s="37">
        <v>4.274</v>
      </c>
      <c r="Q31" s="17"/>
      <c r="R31" s="39">
        <v>5</v>
      </c>
      <c r="S31" s="21">
        <v>2049</v>
      </c>
      <c r="T31" s="21">
        <v>164</v>
      </c>
      <c r="U31" s="17"/>
      <c r="V31" s="50">
        <f t="shared" si="23"/>
        <v>3449</v>
      </c>
      <c r="W31" s="21">
        <v>1400</v>
      </c>
      <c r="X31" s="53">
        <v>318</v>
      </c>
      <c r="Y31" s="17"/>
    </row>
    <row r="32" spans="1:25" ht="18" customHeight="1">
      <c r="A32" s="19" t="s">
        <v>40</v>
      </c>
      <c r="B32" s="20">
        <v>8</v>
      </c>
      <c r="C32" s="21">
        <v>51262</v>
      </c>
      <c r="D32" s="21">
        <v>48197</v>
      </c>
      <c r="E32" s="17">
        <f t="shared" si="18"/>
        <v>6.35931696993588</v>
      </c>
      <c r="F32" s="18">
        <f t="shared" si="19"/>
        <v>91663</v>
      </c>
      <c r="G32" s="21">
        <v>40401</v>
      </c>
      <c r="H32" s="18">
        <v>90148</v>
      </c>
      <c r="I32" s="17">
        <f t="shared" si="9"/>
        <v>1.6805697297777034</v>
      </c>
      <c r="J32" s="39">
        <v>4</v>
      </c>
      <c r="K32" s="17">
        <v>1131.6239999999998</v>
      </c>
      <c r="L32" s="40">
        <v>588.825</v>
      </c>
      <c r="M32" s="17">
        <f t="shared" si="20"/>
        <v>92.18341612533429</v>
      </c>
      <c r="N32" s="37">
        <v>2411.4</v>
      </c>
      <c r="O32" s="17">
        <v>1279.7</v>
      </c>
      <c r="P32" s="37">
        <v>2402.425</v>
      </c>
      <c r="Q32" s="17">
        <f t="shared" si="10"/>
        <v>0.3735808610050295</v>
      </c>
      <c r="R32" s="39">
        <v>9</v>
      </c>
      <c r="S32" s="21">
        <v>494</v>
      </c>
      <c r="T32" s="21">
        <v>523</v>
      </c>
      <c r="U32" s="17">
        <f t="shared" si="22"/>
        <v>-5.544933078393877</v>
      </c>
      <c r="V32" s="50">
        <f t="shared" si="23"/>
        <v>915</v>
      </c>
      <c r="W32" s="21">
        <v>421</v>
      </c>
      <c r="X32" s="53">
        <v>1061</v>
      </c>
      <c r="Y32" s="17">
        <f t="shared" si="8"/>
        <v>-13.760603204524035</v>
      </c>
    </row>
    <row r="33" spans="1:25" ht="18" customHeight="1">
      <c r="A33" s="19" t="s">
        <v>41</v>
      </c>
      <c r="B33" s="20">
        <v>9</v>
      </c>
      <c r="C33" s="21">
        <v>36709</v>
      </c>
      <c r="D33" s="21">
        <v>35083</v>
      </c>
      <c r="E33" s="17">
        <f t="shared" si="18"/>
        <v>4.634723370293314</v>
      </c>
      <c r="F33" s="18">
        <f t="shared" si="19"/>
        <v>72312</v>
      </c>
      <c r="G33" s="21">
        <v>35603</v>
      </c>
      <c r="H33" s="18">
        <v>72801</v>
      </c>
      <c r="I33" s="17">
        <f t="shared" si="9"/>
        <v>-0.6716940701363971</v>
      </c>
      <c r="J33" s="39">
        <v>9</v>
      </c>
      <c r="K33" s="17">
        <v>18.759999999999998</v>
      </c>
      <c r="L33" s="40">
        <v>18.037</v>
      </c>
      <c r="M33" s="17">
        <f t="shared" si="20"/>
        <v>4.008427122026936</v>
      </c>
      <c r="N33" s="37">
        <f t="shared" si="21"/>
        <v>42.66</v>
      </c>
      <c r="O33" s="17">
        <v>23.9</v>
      </c>
      <c r="P33" s="37">
        <v>58.037</v>
      </c>
      <c r="Q33" s="17">
        <f t="shared" si="10"/>
        <v>-26.495166876303056</v>
      </c>
      <c r="R33" s="39">
        <v>4</v>
      </c>
      <c r="S33" s="21">
        <v>2736</v>
      </c>
      <c r="T33" s="21">
        <v>2044</v>
      </c>
      <c r="U33" s="17">
        <f t="shared" si="22"/>
        <v>33.85518590998042</v>
      </c>
      <c r="V33" s="50">
        <f t="shared" si="23"/>
        <v>4070</v>
      </c>
      <c r="W33" s="21">
        <v>1334</v>
      </c>
      <c r="X33" s="53">
        <v>6716</v>
      </c>
      <c r="Y33" s="17">
        <f t="shared" si="8"/>
        <v>-39.39845145920191</v>
      </c>
    </row>
    <row r="34" spans="1:25" s="3" customFormat="1" ht="18" customHeight="1">
      <c r="A34" s="11" t="s">
        <v>42</v>
      </c>
      <c r="B34" s="29"/>
      <c r="C34" s="13">
        <f>SUM(C35:C43)</f>
        <v>3199474</v>
      </c>
      <c r="D34" s="13">
        <f>SUM(D35:D43)</f>
        <v>2820654</v>
      </c>
      <c r="E34" s="10">
        <f t="shared" si="18"/>
        <v>13.430218665600258</v>
      </c>
      <c r="F34" s="13">
        <f>SUM(F35:F43)</f>
        <v>6496862</v>
      </c>
      <c r="G34" s="13">
        <f>SUM(G35:G43)</f>
        <v>3297388</v>
      </c>
      <c r="H34" s="13">
        <f>SUM(H35:H43)</f>
        <v>5484536</v>
      </c>
      <c r="I34" s="10">
        <f t="shared" si="9"/>
        <v>18.45782396177178</v>
      </c>
      <c r="J34" s="46"/>
      <c r="K34" s="10">
        <f>SUM(K35:K43)</f>
        <v>31846.515999999996</v>
      </c>
      <c r="L34" s="10">
        <f>SUM(L35:L43)</f>
        <v>24473.784999999996</v>
      </c>
      <c r="M34" s="10">
        <f t="shared" si="20"/>
        <v>30.125013356127806</v>
      </c>
      <c r="N34" s="10">
        <f>SUM(N35:N43)</f>
        <v>73874.691</v>
      </c>
      <c r="O34" s="10">
        <f>SUM(O35:O43)</f>
        <v>42094.99999999999</v>
      </c>
      <c r="P34" s="10">
        <f>SUM(P35:P43)</f>
        <v>71224.08499999998</v>
      </c>
      <c r="Q34" s="10">
        <f t="shared" si="10"/>
        <v>3.721502354154538</v>
      </c>
      <c r="R34" s="46"/>
      <c r="S34" s="13">
        <f>SUM(S35:S43)</f>
        <v>31094</v>
      </c>
      <c r="T34" s="13">
        <f>SUM(T35:T43)</f>
        <v>26728</v>
      </c>
      <c r="U34" s="10">
        <f t="shared" si="22"/>
        <v>16.33492966177792</v>
      </c>
      <c r="V34" s="13">
        <f>SUM(V35:V43)</f>
        <v>64467</v>
      </c>
      <c r="W34" s="13">
        <f>SUM(W35:W43)</f>
        <v>32921</v>
      </c>
      <c r="X34" s="13">
        <f>SUM(X35:X43)</f>
        <v>55968</v>
      </c>
      <c r="Y34" s="10">
        <f t="shared" si="8"/>
        <v>15.185463121783883</v>
      </c>
    </row>
    <row r="35" spans="1:25" s="4" customFormat="1" ht="18" customHeight="1">
      <c r="A35" s="30" t="s">
        <v>43</v>
      </c>
      <c r="B35" s="31">
        <v>1</v>
      </c>
      <c r="C35" s="21">
        <v>1808879</v>
      </c>
      <c r="D35" s="21">
        <v>1738042</v>
      </c>
      <c r="E35" s="17">
        <f t="shared" si="18"/>
        <v>4.075678263241045</v>
      </c>
      <c r="F35" s="18">
        <f>C35+G35</f>
        <v>3709203</v>
      </c>
      <c r="G35" s="21">
        <v>1900324</v>
      </c>
      <c r="H35" s="18">
        <v>3386348</v>
      </c>
      <c r="I35" s="17">
        <f t="shared" si="9"/>
        <v>9.534017177206833</v>
      </c>
      <c r="J35" s="47">
        <v>1</v>
      </c>
      <c r="K35" s="17">
        <v>22078.816</v>
      </c>
      <c r="L35" s="40">
        <v>18021.3</v>
      </c>
      <c r="M35" s="17">
        <f t="shared" si="20"/>
        <v>22.515112672226746</v>
      </c>
      <c r="N35" s="37">
        <v>50646.954</v>
      </c>
      <c r="O35" s="17">
        <v>28568.1</v>
      </c>
      <c r="P35" s="37">
        <v>50528.3</v>
      </c>
      <c r="Q35" s="17">
        <f t="shared" si="10"/>
        <v>0.23482681982174292</v>
      </c>
      <c r="R35" s="47">
        <v>1</v>
      </c>
      <c r="S35" s="21">
        <v>14694</v>
      </c>
      <c r="T35" s="21">
        <v>14298</v>
      </c>
      <c r="U35" s="17">
        <f t="shared" si="22"/>
        <v>2.769618128409568</v>
      </c>
      <c r="V35" s="50">
        <f>S35+W35</f>
        <v>30582</v>
      </c>
      <c r="W35" s="21">
        <v>15888</v>
      </c>
      <c r="X35" s="52">
        <v>29168</v>
      </c>
      <c r="Y35" s="17">
        <f t="shared" si="8"/>
        <v>4.847778387273727</v>
      </c>
    </row>
    <row r="36" spans="1:25" s="4" customFormat="1" ht="18" customHeight="1">
      <c r="A36" s="30" t="s">
        <v>44</v>
      </c>
      <c r="B36" s="31">
        <v>2</v>
      </c>
      <c r="C36" s="21">
        <v>496053</v>
      </c>
      <c r="D36" s="21">
        <v>400880</v>
      </c>
      <c r="E36" s="17">
        <f t="shared" si="18"/>
        <v>23.74101975653562</v>
      </c>
      <c r="F36" s="18">
        <f aca="true" t="shared" si="24" ref="F36:F43">C36+G36</f>
        <v>993624</v>
      </c>
      <c r="G36" s="21">
        <v>497571</v>
      </c>
      <c r="H36" s="18">
        <v>800811</v>
      </c>
      <c r="I36" s="17">
        <f t="shared" si="9"/>
        <v>24.077216721548524</v>
      </c>
      <c r="J36" s="47">
        <v>2</v>
      </c>
      <c r="K36" s="17">
        <v>6000.7</v>
      </c>
      <c r="L36" s="40">
        <v>3694.7220000000007</v>
      </c>
      <c r="M36" s="17">
        <f t="shared" si="20"/>
        <v>62.412760689437484</v>
      </c>
      <c r="N36" s="37">
        <f>K36+O36</f>
        <v>13675.3</v>
      </c>
      <c r="O36" s="17">
        <v>7674.6</v>
      </c>
      <c r="P36" s="37">
        <v>10557.322</v>
      </c>
      <c r="Q36" s="17">
        <f t="shared" si="10"/>
        <v>29.533796544237244</v>
      </c>
      <c r="R36" s="47">
        <v>2</v>
      </c>
      <c r="S36" s="21">
        <v>3706</v>
      </c>
      <c r="T36" s="21">
        <v>3138</v>
      </c>
      <c r="U36" s="17">
        <f t="shared" si="22"/>
        <v>18.100701083492666</v>
      </c>
      <c r="V36" s="50">
        <f>S36+W36</f>
        <v>7675</v>
      </c>
      <c r="W36" s="21">
        <v>3969</v>
      </c>
      <c r="X36" s="52">
        <v>6483</v>
      </c>
      <c r="Y36" s="17">
        <f t="shared" si="8"/>
        <v>18.386549436989053</v>
      </c>
    </row>
    <row r="37" spans="1:25" s="4" customFormat="1" ht="18" customHeight="1">
      <c r="A37" s="30" t="s">
        <v>45</v>
      </c>
      <c r="B37" s="31">
        <v>3</v>
      </c>
      <c r="C37" s="21">
        <v>193407</v>
      </c>
      <c r="D37" s="21">
        <v>154191</v>
      </c>
      <c r="E37" s="17">
        <f aca="true" t="shared" si="25" ref="E37:E43">(C37/D37-1)*100</f>
        <v>25.43339105395257</v>
      </c>
      <c r="F37" s="18">
        <f t="shared" si="24"/>
        <v>387874</v>
      </c>
      <c r="G37" s="21">
        <v>194467</v>
      </c>
      <c r="H37" s="18">
        <v>306992</v>
      </c>
      <c r="I37" s="17">
        <f t="shared" si="9"/>
        <v>26.346614895502164</v>
      </c>
      <c r="J37" s="47">
        <v>4</v>
      </c>
      <c r="K37" s="17">
        <v>962.3</v>
      </c>
      <c r="L37" s="40">
        <v>623.1469999999999</v>
      </c>
      <c r="M37" s="17">
        <f aca="true" t="shared" si="26" ref="M37:M43">(K37/L37-1)*100</f>
        <v>54.42584173557765</v>
      </c>
      <c r="N37" s="37">
        <f>K37+O37</f>
        <v>2195</v>
      </c>
      <c r="O37" s="17">
        <v>1232.7</v>
      </c>
      <c r="P37" s="37">
        <v>2509.647</v>
      </c>
      <c r="Q37" s="17">
        <f t="shared" si="10"/>
        <v>-12.537500293866033</v>
      </c>
      <c r="R37" s="47">
        <v>4</v>
      </c>
      <c r="S37" s="21">
        <v>2500</v>
      </c>
      <c r="T37" s="21">
        <v>2020</v>
      </c>
      <c r="U37" s="17">
        <f aca="true" t="shared" si="27" ref="U37:U43">(S37/T37-1)*100</f>
        <v>23.762376237623762</v>
      </c>
      <c r="V37" s="50">
        <v>5120</v>
      </c>
      <c r="W37" s="21">
        <v>2617</v>
      </c>
      <c r="X37" s="52">
        <v>3980</v>
      </c>
      <c r="Y37" s="17">
        <f t="shared" si="8"/>
        <v>28.643216080402013</v>
      </c>
    </row>
    <row r="38" spans="1:25" s="4" customFormat="1" ht="18" customHeight="1">
      <c r="A38" s="30" t="s">
        <v>46</v>
      </c>
      <c r="B38" s="31">
        <v>4</v>
      </c>
      <c r="C38" s="21">
        <v>150460</v>
      </c>
      <c r="D38" s="21">
        <v>107471</v>
      </c>
      <c r="E38" s="17">
        <f t="shared" si="25"/>
        <v>40.000558290143395</v>
      </c>
      <c r="F38" s="18">
        <f>C38+G38</f>
        <v>291370</v>
      </c>
      <c r="G38" s="21">
        <v>140910</v>
      </c>
      <c r="H38" s="18">
        <v>194025</v>
      </c>
      <c r="I38" s="17">
        <f>(F38/H38-1)*100</f>
        <v>50.17136966885711</v>
      </c>
      <c r="J38" s="47">
        <v>3</v>
      </c>
      <c r="K38" s="17">
        <v>1215.1</v>
      </c>
      <c r="L38" s="40">
        <v>725.281</v>
      </c>
      <c r="M38" s="17">
        <f t="shared" si="26"/>
        <v>67.53506571935569</v>
      </c>
      <c r="N38" s="37">
        <f>K38+O38</f>
        <v>3732.9</v>
      </c>
      <c r="O38" s="17">
        <v>2517.8</v>
      </c>
      <c r="P38" s="37">
        <v>4150.380999999999</v>
      </c>
      <c r="Q38" s="17">
        <f>(N38/P38-1)*100</f>
        <v>-10.058859656498987</v>
      </c>
      <c r="R38" s="47">
        <v>5</v>
      </c>
      <c r="S38" s="21">
        <v>1737</v>
      </c>
      <c r="T38" s="21">
        <v>1137</v>
      </c>
      <c r="U38" s="17">
        <f t="shared" si="27"/>
        <v>52.77044854881265</v>
      </c>
      <c r="V38" s="50">
        <f>S38+W38</f>
        <v>3489</v>
      </c>
      <c r="W38" s="21">
        <v>1752</v>
      </c>
      <c r="X38" s="52">
        <v>3039</v>
      </c>
      <c r="Y38" s="17">
        <f>(V38/X38-1)*100</f>
        <v>14.80750246791709</v>
      </c>
    </row>
    <row r="39" spans="1:25" s="5" customFormat="1" ht="18" customHeight="1">
      <c r="A39" s="27" t="s">
        <v>47</v>
      </c>
      <c r="B39" s="32">
        <v>5</v>
      </c>
      <c r="C39" s="16">
        <v>146746</v>
      </c>
      <c r="D39" s="16">
        <v>130178</v>
      </c>
      <c r="E39" s="17">
        <f t="shared" si="25"/>
        <v>12.727188925932186</v>
      </c>
      <c r="F39" s="18">
        <f>C39+G39</f>
        <v>300048</v>
      </c>
      <c r="G39" s="16">
        <v>153302</v>
      </c>
      <c r="H39" s="18">
        <v>234090</v>
      </c>
      <c r="I39" s="17">
        <f>(F39/H39-1)*100</f>
        <v>28.176342432397796</v>
      </c>
      <c r="J39" s="48">
        <v>5</v>
      </c>
      <c r="K39" s="37">
        <v>603.8</v>
      </c>
      <c r="L39" s="38">
        <v>481.95</v>
      </c>
      <c r="M39" s="17">
        <f t="shared" si="26"/>
        <v>25.282705674862527</v>
      </c>
      <c r="N39" s="37">
        <f>K39+O39</f>
        <v>1251.5</v>
      </c>
      <c r="O39" s="37">
        <v>647.7</v>
      </c>
      <c r="P39" s="37">
        <v>1095.75</v>
      </c>
      <c r="Q39" s="17">
        <f>(N39/P39-1)*100</f>
        <v>14.214008669860823</v>
      </c>
      <c r="R39" s="48">
        <v>6</v>
      </c>
      <c r="S39" s="16">
        <v>1641</v>
      </c>
      <c r="T39" s="16">
        <v>1598</v>
      </c>
      <c r="U39" s="17">
        <f t="shared" si="27"/>
        <v>2.690863579474345</v>
      </c>
      <c r="V39" s="50">
        <f>S39+W39</f>
        <v>3252</v>
      </c>
      <c r="W39" s="16">
        <v>1611</v>
      </c>
      <c r="X39" s="52">
        <v>4635</v>
      </c>
      <c r="Y39" s="17">
        <f>(V39/X39-1)*100</f>
        <v>-29.838187702265373</v>
      </c>
    </row>
    <row r="40" spans="1:25" s="5" customFormat="1" ht="18" customHeight="1">
      <c r="A40" s="27" t="s">
        <v>48</v>
      </c>
      <c r="B40" s="32">
        <v>6</v>
      </c>
      <c r="C40" s="16">
        <v>137019</v>
      </c>
      <c r="D40" s="16">
        <v>89433</v>
      </c>
      <c r="E40" s="17">
        <f t="shared" si="25"/>
        <v>53.20854718057093</v>
      </c>
      <c r="F40" s="18">
        <f t="shared" si="24"/>
        <v>277008</v>
      </c>
      <c r="G40" s="16">
        <v>139989</v>
      </c>
      <c r="H40" s="18">
        <v>173317</v>
      </c>
      <c r="I40" s="17">
        <f t="shared" si="9"/>
        <v>59.82736834817126</v>
      </c>
      <c r="J40" s="48">
        <v>6</v>
      </c>
      <c r="K40" s="37">
        <v>412.1</v>
      </c>
      <c r="L40" s="38">
        <v>392.781</v>
      </c>
      <c r="M40" s="17">
        <f t="shared" si="26"/>
        <v>4.918516934373107</v>
      </c>
      <c r="N40" s="37">
        <v>1014.1370000000001</v>
      </c>
      <c r="O40" s="37">
        <v>668.8</v>
      </c>
      <c r="P40" s="37">
        <v>1018.681</v>
      </c>
      <c r="Q40" s="17">
        <f t="shared" si="10"/>
        <v>-0.44606702196271497</v>
      </c>
      <c r="R40" s="48">
        <v>7</v>
      </c>
      <c r="S40" s="16">
        <v>1572</v>
      </c>
      <c r="T40" s="16">
        <v>2330</v>
      </c>
      <c r="U40" s="17">
        <f t="shared" si="27"/>
        <v>-32.532188841201716</v>
      </c>
      <c r="V40" s="50">
        <v>5270</v>
      </c>
      <c r="W40" s="16">
        <v>3249</v>
      </c>
      <c r="X40" s="52">
        <v>4352</v>
      </c>
      <c r="Y40" s="17">
        <f aca="true" t="shared" si="28" ref="Y40:Y56">(V40/X40-1)*100</f>
        <v>21.09375</v>
      </c>
    </row>
    <row r="41" spans="1:25" s="5" customFormat="1" ht="18" customHeight="1">
      <c r="A41" s="27" t="s">
        <v>49</v>
      </c>
      <c r="B41" s="31">
        <v>7</v>
      </c>
      <c r="C41" s="16">
        <v>97397</v>
      </c>
      <c r="D41" s="16">
        <v>87671</v>
      </c>
      <c r="E41" s="17">
        <f t="shared" si="25"/>
        <v>11.093748217768695</v>
      </c>
      <c r="F41" s="18">
        <f t="shared" si="24"/>
        <v>196401</v>
      </c>
      <c r="G41" s="16">
        <v>99004</v>
      </c>
      <c r="H41" s="18">
        <v>174432</v>
      </c>
      <c r="I41" s="17">
        <f t="shared" si="9"/>
        <v>12.59459273527792</v>
      </c>
      <c r="J41" s="48">
        <v>8</v>
      </c>
      <c r="K41" s="37">
        <v>183.7</v>
      </c>
      <c r="L41" s="38">
        <v>214.118</v>
      </c>
      <c r="M41" s="17">
        <f t="shared" si="26"/>
        <v>-14.20618537441971</v>
      </c>
      <c r="N41" s="37">
        <v>558.3</v>
      </c>
      <c r="O41" s="37">
        <v>374.7</v>
      </c>
      <c r="P41" s="37">
        <v>618.2180000000001</v>
      </c>
      <c r="Q41" s="17">
        <f t="shared" si="10"/>
        <v>-9.692050377051476</v>
      </c>
      <c r="R41" s="48">
        <v>8</v>
      </c>
      <c r="S41" s="16">
        <v>1004</v>
      </c>
      <c r="T41" s="16">
        <v>912</v>
      </c>
      <c r="U41" s="17">
        <f t="shared" si="27"/>
        <v>10.087719298245613</v>
      </c>
      <c r="V41" s="50">
        <f>S41+W41</f>
        <v>2084</v>
      </c>
      <c r="W41" s="16">
        <v>1080</v>
      </c>
      <c r="X41" s="52">
        <v>1870</v>
      </c>
      <c r="Y41" s="17">
        <f t="shared" si="28"/>
        <v>11.443850267379684</v>
      </c>
    </row>
    <row r="42" spans="1:25" s="4" customFormat="1" ht="18" customHeight="1">
      <c r="A42" s="30" t="s">
        <v>50</v>
      </c>
      <c r="B42" s="31">
        <v>8</v>
      </c>
      <c r="C42" s="21">
        <v>87254</v>
      </c>
      <c r="D42" s="21">
        <v>46890</v>
      </c>
      <c r="E42" s="17">
        <f t="shared" si="25"/>
        <v>86.08232032416294</v>
      </c>
      <c r="F42" s="18">
        <f t="shared" si="24"/>
        <v>176244</v>
      </c>
      <c r="G42" s="21">
        <v>88990</v>
      </c>
      <c r="H42" s="18">
        <v>93742</v>
      </c>
      <c r="I42" s="17">
        <f t="shared" si="9"/>
        <v>88.00964348957778</v>
      </c>
      <c r="J42" s="47">
        <v>7</v>
      </c>
      <c r="K42" s="17">
        <v>291.7</v>
      </c>
      <c r="L42" s="40">
        <v>256.886</v>
      </c>
      <c r="M42" s="17">
        <f t="shared" si="26"/>
        <v>13.552315034684636</v>
      </c>
      <c r="N42" s="37">
        <f>K42+O42</f>
        <v>585.3</v>
      </c>
      <c r="O42" s="17">
        <v>293.6</v>
      </c>
      <c r="P42" s="37">
        <v>562.586</v>
      </c>
      <c r="Q42" s="17">
        <f t="shared" si="10"/>
        <v>4.0374271666909545</v>
      </c>
      <c r="R42" s="47">
        <v>3</v>
      </c>
      <c r="S42" s="21">
        <v>3376</v>
      </c>
      <c r="T42" s="21">
        <v>603</v>
      </c>
      <c r="U42" s="17">
        <f t="shared" si="27"/>
        <v>459.86733001658376</v>
      </c>
      <c r="V42" s="50">
        <f>S42+W42</f>
        <v>5229</v>
      </c>
      <c r="W42" s="21">
        <v>1853</v>
      </c>
      <c r="X42" s="52">
        <v>1109</v>
      </c>
      <c r="Y42" s="17">
        <f t="shared" si="28"/>
        <v>371.5058611361587</v>
      </c>
    </row>
    <row r="43" spans="1:25" s="4" customFormat="1" ht="18" customHeight="1">
      <c r="A43" s="30" t="s">
        <v>51</v>
      </c>
      <c r="B43" s="32">
        <v>9</v>
      </c>
      <c r="C43" s="21">
        <v>82259</v>
      </c>
      <c r="D43" s="21">
        <v>65898</v>
      </c>
      <c r="E43" s="17">
        <f t="shared" si="25"/>
        <v>24.827764120307137</v>
      </c>
      <c r="F43" s="18">
        <f t="shared" si="24"/>
        <v>165090</v>
      </c>
      <c r="G43" s="21">
        <v>82831</v>
      </c>
      <c r="H43" s="18">
        <v>120779</v>
      </c>
      <c r="I43" s="17">
        <f t="shared" si="9"/>
        <v>36.687669214019</v>
      </c>
      <c r="J43" s="47">
        <v>9</v>
      </c>
      <c r="K43" s="17">
        <v>98.3</v>
      </c>
      <c r="L43" s="40">
        <v>63.6</v>
      </c>
      <c r="M43" s="17">
        <f t="shared" si="26"/>
        <v>54.55974842767295</v>
      </c>
      <c r="N43" s="37">
        <f>K43+O43</f>
        <v>215.3</v>
      </c>
      <c r="O43" s="17">
        <v>117</v>
      </c>
      <c r="P43" s="37">
        <v>183.2</v>
      </c>
      <c r="Q43" s="17">
        <f t="shared" si="10"/>
        <v>17.521834061135387</v>
      </c>
      <c r="R43" s="47">
        <v>9</v>
      </c>
      <c r="S43" s="21">
        <v>864</v>
      </c>
      <c r="T43" s="21">
        <v>692</v>
      </c>
      <c r="U43" s="17">
        <f t="shared" si="27"/>
        <v>24.855491329479772</v>
      </c>
      <c r="V43" s="50">
        <f>S43+W43</f>
        <v>1766</v>
      </c>
      <c r="W43" s="21">
        <v>902</v>
      </c>
      <c r="X43" s="52">
        <v>1332</v>
      </c>
      <c r="Y43" s="17">
        <f t="shared" si="28"/>
        <v>32.582582582582575</v>
      </c>
    </row>
    <row r="44" spans="1:25" ht="18" customHeight="1">
      <c r="A44" s="11" t="s">
        <v>52</v>
      </c>
      <c r="B44" s="26"/>
      <c r="C44" s="13">
        <f aca="true" t="shared" si="29" ref="C44:H44">SUM(C45:C50)</f>
        <v>952876</v>
      </c>
      <c r="D44" s="13">
        <f t="shared" si="29"/>
        <v>917538</v>
      </c>
      <c r="E44" s="10">
        <f aca="true" t="shared" si="30" ref="E44:E56">(C44/D44-1)*100</f>
        <v>3.8513936207546617</v>
      </c>
      <c r="F44" s="13">
        <f t="shared" si="29"/>
        <v>1914749</v>
      </c>
      <c r="G44" s="13">
        <f t="shared" si="29"/>
        <v>961873</v>
      </c>
      <c r="H44" s="13">
        <f t="shared" si="29"/>
        <v>1714976</v>
      </c>
      <c r="I44" s="10">
        <f t="shared" si="9"/>
        <v>11.648734442930975</v>
      </c>
      <c r="J44" s="43"/>
      <c r="K44" s="10">
        <f>SUM(K45:K50)</f>
        <v>3699.4</v>
      </c>
      <c r="L44" s="10">
        <f>SUM(L45:L50)</f>
        <v>3243.149999999999</v>
      </c>
      <c r="M44" s="10">
        <f aca="true" t="shared" si="31" ref="M44:M56">(K44/L44-1)*100</f>
        <v>14.068112791576116</v>
      </c>
      <c r="N44" s="10">
        <f aca="true" t="shared" si="32" ref="N44:T44">SUM(N45:N50)</f>
        <v>9100.7</v>
      </c>
      <c r="O44" s="10">
        <f t="shared" si="32"/>
        <v>5401.3</v>
      </c>
      <c r="P44" s="10">
        <f t="shared" si="32"/>
        <v>9460.65</v>
      </c>
      <c r="Q44" s="10">
        <f t="shared" si="10"/>
        <v>-3.8047068647502957</v>
      </c>
      <c r="R44" s="43"/>
      <c r="S44" s="13">
        <f t="shared" si="32"/>
        <v>8060</v>
      </c>
      <c r="T44" s="13">
        <f t="shared" si="32"/>
        <v>8290</v>
      </c>
      <c r="U44" s="10">
        <f aca="true" t="shared" si="33" ref="U44:U56">(S44/T44-1)*100</f>
        <v>-2.7744270205066313</v>
      </c>
      <c r="V44" s="13">
        <f>SUM(V45:V50)</f>
        <v>16713</v>
      </c>
      <c r="W44" s="13">
        <f>SUM(W45:W50)</f>
        <v>8653</v>
      </c>
      <c r="X44" s="13">
        <f>SUM(X45:X50)</f>
        <v>15901</v>
      </c>
      <c r="Y44" s="10">
        <f t="shared" si="28"/>
        <v>5.106597069366714</v>
      </c>
    </row>
    <row r="45" spans="1:25" ht="18" customHeight="1">
      <c r="A45" s="19" t="s">
        <v>53</v>
      </c>
      <c r="B45" s="20">
        <v>1</v>
      </c>
      <c r="C45" s="21">
        <v>741531</v>
      </c>
      <c r="D45" s="21">
        <v>710037</v>
      </c>
      <c r="E45" s="17">
        <f t="shared" si="30"/>
        <v>4.435543499845784</v>
      </c>
      <c r="F45" s="18">
        <f>C45+G45</f>
        <v>1485285</v>
      </c>
      <c r="G45" s="21">
        <v>743754</v>
      </c>
      <c r="H45" s="18">
        <v>1311912</v>
      </c>
      <c r="I45" s="17">
        <f t="shared" si="9"/>
        <v>13.215291879333368</v>
      </c>
      <c r="J45" s="39">
        <v>1</v>
      </c>
      <c r="K45" s="17">
        <v>3095.6</v>
      </c>
      <c r="L45" s="40">
        <v>2609.9429999999993</v>
      </c>
      <c r="M45" s="17">
        <f t="shared" si="31"/>
        <v>18.607954273330908</v>
      </c>
      <c r="N45" s="37">
        <f>K45+O45</f>
        <v>7586.200000000001</v>
      </c>
      <c r="O45" s="17">
        <v>4490.6</v>
      </c>
      <c r="P45" s="37">
        <v>7693.043</v>
      </c>
      <c r="Q45" s="17">
        <f t="shared" si="10"/>
        <v>-1.3888262420995057</v>
      </c>
      <c r="R45" s="39">
        <v>1</v>
      </c>
      <c r="S45" s="21">
        <v>6025</v>
      </c>
      <c r="T45" s="21">
        <v>5997</v>
      </c>
      <c r="U45" s="17">
        <f t="shared" si="33"/>
        <v>0.46690011672503307</v>
      </c>
      <c r="V45" s="50">
        <f>S45+W45</f>
        <v>12399</v>
      </c>
      <c r="W45" s="21">
        <v>6374</v>
      </c>
      <c r="X45" s="52">
        <v>11472</v>
      </c>
      <c r="Y45" s="17">
        <f t="shared" si="28"/>
        <v>8.080543933054397</v>
      </c>
    </row>
    <row r="46" spans="1:25" ht="18" customHeight="1">
      <c r="A46" s="19" t="s">
        <v>54</v>
      </c>
      <c r="B46" s="20">
        <v>2</v>
      </c>
      <c r="C46" s="21">
        <v>82626</v>
      </c>
      <c r="D46" s="21">
        <v>92032</v>
      </c>
      <c r="E46" s="17">
        <f t="shared" si="30"/>
        <v>-10.220358136300423</v>
      </c>
      <c r="F46" s="18">
        <f>C46+G46</f>
        <v>168854</v>
      </c>
      <c r="G46" s="21">
        <v>86228</v>
      </c>
      <c r="H46" s="18">
        <v>178836</v>
      </c>
      <c r="I46" s="17">
        <f t="shared" si="9"/>
        <v>-5.581650227023638</v>
      </c>
      <c r="J46" s="39">
        <v>2</v>
      </c>
      <c r="K46" s="17">
        <v>313.3</v>
      </c>
      <c r="L46" s="40">
        <v>326.265</v>
      </c>
      <c r="M46" s="17">
        <f t="shared" si="31"/>
        <v>-3.9737636583758507</v>
      </c>
      <c r="N46" s="37">
        <f>K46+O46</f>
        <v>770</v>
      </c>
      <c r="O46" s="17">
        <v>456.7</v>
      </c>
      <c r="P46" s="37">
        <v>1025.9650000000001</v>
      </c>
      <c r="Q46" s="17">
        <f t="shared" si="10"/>
        <v>-24.94870682723096</v>
      </c>
      <c r="R46" s="39">
        <v>2</v>
      </c>
      <c r="S46" s="21">
        <v>809</v>
      </c>
      <c r="T46" s="21">
        <v>1117</v>
      </c>
      <c r="U46" s="17">
        <f t="shared" si="33"/>
        <v>-27.57385854968666</v>
      </c>
      <c r="V46" s="50">
        <f>S46+W46</f>
        <v>1770</v>
      </c>
      <c r="W46" s="21">
        <v>961</v>
      </c>
      <c r="X46" s="52">
        <v>2055</v>
      </c>
      <c r="Y46" s="17">
        <f t="shared" si="28"/>
        <v>-13.868613138686136</v>
      </c>
    </row>
    <row r="47" spans="1:25" ht="18" customHeight="1">
      <c r="A47" s="19" t="s">
        <v>55</v>
      </c>
      <c r="B47" s="20">
        <v>3</v>
      </c>
      <c r="C47" s="21">
        <v>48697</v>
      </c>
      <c r="D47" s="21">
        <v>38527</v>
      </c>
      <c r="E47" s="17">
        <f t="shared" si="30"/>
        <v>26.39707218314429</v>
      </c>
      <c r="F47" s="18">
        <f aca="true" t="shared" si="34" ref="F47:F56">C47+G47</f>
        <v>99154</v>
      </c>
      <c r="G47" s="21">
        <v>50457</v>
      </c>
      <c r="H47" s="18">
        <v>76786</v>
      </c>
      <c r="I47" s="17">
        <f t="shared" si="9"/>
        <v>29.130310212799216</v>
      </c>
      <c r="J47" s="39">
        <v>3</v>
      </c>
      <c r="K47" s="17">
        <v>160.2</v>
      </c>
      <c r="L47" s="40">
        <v>79.54500000000002</v>
      </c>
      <c r="M47" s="17">
        <f t="shared" si="31"/>
        <v>101.39543654535163</v>
      </c>
      <c r="N47" s="37">
        <f aca="true" t="shared" si="35" ref="N47:N53">K47+O47</f>
        <v>358.4</v>
      </c>
      <c r="O47" s="17">
        <v>198.2</v>
      </c>
      <c r="P47" s="37">
        <v>241.84500000000003</v>
      </c>
      <c r="Q47" s="17">
        <f t="shared" si="10"/>
        <v>48.19409125679668</v>
      </c>
      <c r="R47" s="39">
        <v>5</v>
      </c>
      <c r="S47" s="21">
        <v>360</v>
      </c>
      <c r="T47" s="21">
        <v>306</v>
      </c>
      <c r="U47" s="17">
        <f t="shared" si="33"/>
        <v>17.647058823529417</v>
      </c>
      <c r="V47" s="50">
        <f aca="true" t="shared" si="36" ref="V47:V56">S47+W47</f>
        <v>758</v>
      </c>
      <c r="W47" s="21">
        <v>398</v>
      </c>
      <c r="X47" s="52">
        <v>628</v>
      </c>
      <c r="Y47" s="17">
        <f t="shared" si="28"/>
        <v>20.700636942675168</v>
      </c>
    </row>
    <row r="48" spans="1:25" s="2" customFormat="1" ht="18" customHeight="1">
      <c r="A48" s="14" t="s">
        <v>56</v>
      </c>
      <c r="B48" s="20">
        <v>4</v>
      </c>
      <c r="C48" s="16">
        <v>42672</v>
      </c>
      <c r="D48" s="16">
        <v>42096</v>
      </c>
      <c r="E48" s="17">
        <f t="shared" si="30"/>
        <v>1.36830102622576</v>
      </c>
      <c r="F48" s="18">
        <f t="shared" si="34"/>
        <v>84854</v>
      </c>
      <c r="G48" s="16">
        <v>42182</v>
      </c>
      <c r="H48" s="18">
        <v>79413</v>
      </c>
      <c r="I48" s="17">
        <f t="shared" si="9"/>
        <v>6.851523050382169</v>
      </c>
      <c r="J48" s="36">
        <v>4</v>
      </c>
      <c r="K48" s="37">
        <v>107.4</v>
      </c>
      <c r="L48" s="38">
        <v>215.014</v>
      </c>
      <c r="M48" s="17">
        <f t="shared" si="31"/>
        <v>-50.04976420140083</v>
      </c>
      <c r="N48" s="37">
        <f t="shared" si="35"/>
        <v>313.4</v>
      </c>
      <c r="O48" s="37">
        <v>206</v>
      </c>
      <c r="P48" s="37">
        <v>460.214</v>
      </c>
      <c r="Q48" s="17">
        <f t="shared" si="10"/>
        <v>-31.901245942105195</v>
      </c>
      <c r="R48" s="36">
        <v>3</v>
      </c>
      <c r="S48" s="16">
        <v>434</v>
      </c>
      <c r="T48" s="16">
        <v>482</v>
      </c>
      <c r="U48" s="17">
        <f t="shared" si="33"/>
        <v>-9.958506224066388</v>
      </c>
      <c r="V48" s="50">
        <f t="shared" si="36"/>
        <v>902</v>
      </c>
      <c r="W48" s="16">
        <v>468</v>
      </c>
      <c r="X48" s="52">
        <v>954</v>
      </c>
      <c r="Y48" s="17">
        <f t="shared" si="28"/>
        <v>-5.45073375262054</v>
      </c>
    </row>
    <row r="49" spans="1:25" ht="18" customHeight="1">
      <c r="A49" s="19" t="s">
        <v>57</v>
      </c>
      <c r="B49" s="20">
        <v>5</v>
      </c>
      <c r="C49" s="21">
        <v>37350</v>
      </c>
      <c r="D49" s="21">
        <v>34846</v>
      </c>
      <c r="E49" s="17">
        <f t="shared" si="30"/>
        <v>7.185903690524009</v>
      </c>
      <c r="F49" s="18">
        <f t="shared" si="34"/>
        <v>76602</v>
      </c>
      <c r="G49" s="21">
        <v>39252</v>
      </c>
      <c r="H49" s="18">
        <v>68029</v>
      </c>
      <c r="I49" s="17">
        <f t="shared" si="9"/>
        <v>12.601978567963656</v>
      </c>
      <c r="J49" s="39">
        <v>5</v>
      </c>
      <c r="K49" s="17">
        <v>22.9</v>
      </c>
      <c r="L49" s="40">
        <v>12.383000000000001</v>
      </c>
      <c r="M49" s="17">
        <f t="shared" si="31"/>
        <v>84.9309537268836</v>
      </c>
      <c r="N49" s="37">
        <f t="shared" si="35"/>
        <v>72.69999999999999</v>
      </c>
      <c r="O49" s="17">
        <v>49.8</v>
      </c>
      <c r="P49" s="37">
        <v>39.583</v>
      </c>
      <c r="Q49" s="17">
        <f t="shared" si="10"/>
        <v>83.66470454488035</v>
      </c>
      <c r="R49" s="39">
        <v>4</v>
      </c>
      <c r="S49" s="21">
        <v>432</v>
      </c>
      <c r="T49" s="21">
        <v>388</v>
      </c>
      <c r="U49" s="17">
        <f t="shared" si="33"/>
        <v>11.340206185567014</v>
      </c>
      <c r="V49" s="50">
        <f t="shared" si="36"/>
        <v>884</v>
      </c>
      <c r="W49" s="21">
        <v>452</v>
      </c>
      <c r="X49" s="52">
        <v>792</v>
      </c>
      <c r="Y49" s="17">
        <f t="shared" si="28"/>
        <v>11.616161616161612</v>
      </c>
    </row>
    <row r="50" spans="1:25" ht="18" customHeight="1">
      <c r="A50" s="19" t="s">
        <v>58</v>
      </c>
      <c r="B50" s="20">
        <v>6</v>
      </c>
      <c r="C50" s="21">
        <v>0</v>
      </c>
      <c r="D50" s="21">
        <v>0</v>
      </c>
      <c r="E50" s="17"/>
      <c r="F50" s="18">
        <f t="shared" si="34"/>
        <v>0</v>
      </c>
      <c r="G50" s="21">
        <v>0</v>
      </c>
      <c r="H50" s="18">
        <v>0</v>
      </c>
      <c r="I50" s="17"/>
      <c r="J50" s="39">
        <v>6</v>
      </c>
      <c r="K50" s="17">
        <v>0</v>
      </c>
      <c r="L50" s="40">
        <v>0</v>
      </c>
      <c r="M50" s="17"/>
      <c r="N50" s="37">
        <f t="shared" si="35"/>
        <v>0</v>
      </c>
      <c r="O50" s="17">
        <v>0</v>
      </c>
      <c r="P50" s="37">
        <v>0</v>
      </c>
      <c r="Q50" s="17"/>
      <c r="R50" s="39">
        <v>6</v>
      </c>
      <c r="S50" s="21">
        <v>0</v>
      </c>
      <c r="T50" s="21">
        <v>0</v>
      </c>
      <c r="U50" s="17"/>
      <c r="V50" s="50">
        <f t="shared" si="36"/>
        <v>0</v>
      </c>
      <c r="W50" s="21">
        <v>0</v>
      </c>
      <c r="X50" s="52">
        <v>0</v>
      </c>
      <c r="Y50" s="17"/>
    </row>
    <row r="51" spans="1:25" ht="18" customHeight="1">
      <c r="A51" s="11" t="s">
        <v>59</v>
      </c>
      <c r="B51" s="26"/>
      <c r="C51" s="13">
        <f>SUM(C52:C56)</f>
        <v>855457</v>
      </c>
      <c r="D51" s="13">
        <f>SUM(D52:D56)</f>
        <v>753976</v>
      </c>
      <c r="E51" s="10">
        <f t="shared" si="30"/>
        <v>13.459446985049928</v>
      </c>
      <c r="F51" s="13">
        <f>SUM(F52:F56)</f>
        <v>1723648</v>
      </c>
      <c r="G51" s="13">
        <f>SUM(G52:G56)</f>
        <v>868191</v>
      </c>
      <c r="H51" s="13">
        <f>SUM(H52:H56)</f>
        <v>1423311</v>
      </c>
      <c r="I51" s="10">
        <f t="shared" si="9"/>
        <v>21.101291284898373</v>
      </c>
      <c r="J51" s="43"/>
      <c r="K51" s="10">
        <f>SUM(K52:K56)</f>
        <v>4549.0999999999985</v>
      </c>
      <c r="L51" s="10">
        <f>SUM(L52:L56)</f>
        <v>3696.8440000000005</v>
      </c>
      <c r="M51" s="10">
        <f t="shared" si="31"/>
        <v>23.05361005224991</v>
      </c>
      <c r="N51" s="10">
        <f>SUM(N52:N56)</f>
        <v>10504.6</v>
      </c>
      <c r="O51" s="10">
        <f>SUM(O52:O56)</f>
        <v>5955.400000000001</v>
      </c>
      <c r="P51" s="10">
        <f>SUM(P52:P56)</f>
        <v>9613.844</v>
      </c>
      <c r="Q51" s="10">
        <f t="shared" si="10"/>
        <v>9.265346930946672</v>
      </c>
      <c r="R51" s="43"/>
      <c r="S51" s="13">
        <f>SUM(S52:S56)</f>
        <v>8042</v>
      </c>
      <c r="T51" s="13">
        <f>SUM(T52:T56)</f>
        <v>6968</v>
      </c>
      <c r="U51" s="10">
        <f t="shared" si="33"/>
        <v>15.413318025258317</v>
      </c>
      <c r="V51" s="13">
        <f>SUM(V52:V56)</f>
        <v>15993</v>
      </c>
      <c r="W51" s="13">
        <f>SUM(W52:W56)</f>
        <v>7951</v>
      </c>
      <c r="X51" s="13">
        <f>SUM(X52:X56)</f>
        <v>13661</v>
      </c>
      <c r="Y51" s="10">
        <f t="shared" si="28"/>
        <v>17.070492643291125</v>
      </c>
    </row>
    <row r="52" spans="1:25" ht="18" customHeight="1">
      <c r="A52" s="19" t="s">
        <v>60</v>
      </c>
      <c r="B52" s="20">
        <v>1</v>
      </c>
      <c r="C52" s="21">
        <v>689760</v>
      </c>
      <c r="D52" s="21">
        <v>621100</v>
      </c>
      <c r="E52" s="17">
        <f t="shared" si="30"/>
        <v>11.054580582836904</v>
      </c>
      <c r="F52" s="18">
        <f t="shared" si="34"/>
        <v>1390618</v>
      </c>
      <c r="G52" s="21">
        <v>700858</v>
      </c>
      <c r="H52" s="18">
        <v>1171457</v>
      </c>
      <c r="I52" s="17">
        <f t="shared" si="9"/>
        <v>18.70841183244456</v>
      </c>
      <c r="J52" s="39">
        <v>1</v>
      </c>
      <c r="K52" s="17">
        <v>4254.2</v>
      </c>
      <c r="L52" s="40">
        <v>3473.4990000000003</v>
      </c>
      <c r="M52" s="17">
        <f t="shared" si="31"/>
        <v>22.475924132985202</v>
      </c>
      <c r="N52" s="37">
        <f t="shared" si="35"/>
        <v>9836.8</v>
      </c>
      <c r="O52" s="17">
        <v>5582.6</v>
      </c>
      <c r="P52" s="37">
        <v>9060.899</v>
      </c>
      <c r="Q52" s="17">
        <f t="shared" si="10"/>
        <v>8.56317899581487</v>
      </c>
      <c r="R52" s="39">
        <v>1</v>
      </c>
      <c r="S52" s="21">
        <v>5698</v>
      </c>
      <c r="T52" s="21">
        <v>5285</v>
      </c>
      <c r="U52" s="17">
        <f t="shared" si="33"/>
        <v>7.814569536423832</v>
      </c>
      <c r="V52" s="50">
        <f t="shared" si="36"/>
        <v>11695</v>
      </c>
      <c r="W52" s="21">
        <v>5997</v>
      </c>
      <c r="X52" s="52">
        <v>10330</v>
      </c>
      <c r="Y52" s="17">
        <f t="shared" si="28"/>
        <v>13.213939980638912</v>
      </c>
    </row>
    <row r="53" spans="1:25" ht="18" customHeight="1">
      <c r="A53" s="19" t="s">
        <v>61</v>
      </c>
      <c r="B53" s="20">
        <v>2</v>
      </c>
      <c r="C53" s="21">
        <v>45663</v>
      </c>
      <c r="D53" s="21">
        <v>42177</v>
      </c>
      <c r="E53" s="17">
        <f t="shared" si="30"/>
        <v>8.26516821964578</v>
      </c>
      <c r="F53" s="18">
        <f t="shared" si="34"/>
        <v>91502</v>
      </c>
      <c r="G53" s="21">
        <v>45839</v>
      </c>
      <c r="H53" s="18">
        <v>79474</v>
      </c>
      <c r="I53" s="17">
        <f t="shared" si="9"/>
        <v>15.134509399300411</v>
      </c>
      <c r="J53" s="39">
        <v>2</v>
      </c>
      <c r="K53" s="17">
        <v>151.4</v>
      </c>
      <c r="L53" s="40">
        <v>102.42599999999999</v>
      </c>
      <c r="M53" s="17">
        <f t="shared" si="31"/>
        <v>47.81403159354072</v>
      </c>
      <c r="N53" s="37">
        <f t="shared" si="35"/>
        <v>306.20000000000005</v>
      </c>
      <c r="O53" s="17">
        <v>154.8</v>
      </c>
      <c r="P53" s="37">
        <v>251.62599999999998</v>
      </c>
      <c r="Q53" s="17">
        <f t="shared" si="10"/>
        <v>21.68853775047097</v>
      </c>
      <c r="R53" s="39">
        <v>4</v>
      </c>
      <c r="S53" s="21">
        <v>508</v>
      </c>
      <c r="T53" s="39">
        <v>486</v>
      </c>
      <c r="U53" s="17">
        <f t="shared" si="33"/>
        <v>4.526748971193406</v>
      </c>
      <c r="V53" s="50">
        <f t="shared" si="36"/>
        <v>1040</v>
      </c>
      <c r="W53" s="21">
        <v>532</v>
      </c>
      <c r="X53" s="52">
        <v>974</v>
      </c>
      <c r="Y53" s="17">
        <f t="shared" si="28"/>
        <v>6.776180698151957</v>
      </c>
    </row>
    <row r="54" spans="1:25" ht="18" customHeight="1">
      <c r="A54" s="19" t="s">
        <v>62</v>
      </c>
      <c r="B54" s="20">
        <v>3</v>
      </c>
      <c r="C54" s="21">
        <v>41604</v>
      </c>
      <c r="D54" s="21">
        <v>22091</v>
      </c>
      <c r="E54" s="17">
        <f>(C54/D54-1)*100</f>
        <v>88.33008917658776</v>
      </c>
      <c r="F54" s="18">
        <f>C54+G54</f>
        <v>81488</v>
      </c>
      <c r="G54" s="21">
        <v>39884</v>
      </c>
      <c r="H54" s="18">
        <v>40502</v>
      </c>
      <c r="I54" s="17">
        <f>(F54/H54-1)*100</f>
        <v>101.19500271591528</v>
      </c>
      <c r="J54" s="39">
        <v>5</v>
      </c>
      <c r="K54" s="17">
        <v>33.4</v>
      </c>
      <c r="L54" s="40">
        <v>4.401999999999999</v>
      </c>
      <c r="M54" s="17"/>
      <c r="N54" s="37">
        <f>K54+O54</f>
        <v>82.1</v>
      </c>
      <c r="O54" s="17">
        <v>48.7</v>
      </c>
      <c r="P54" s="37">
        <v>8.902</v>
      </c>
      <c r="Q54" s="17"/>
      <c r="R54" s="39">
        <v>3</v>
      </c>
      <c r="S54" s="21">
        <v>514</v>
      </c>
      <c r="T54" s="39">
        <v>258</v>
      </c>
      <c r="U54" s="17">
        <f>(S54/T54-1)*100</f>
        <v>99.2248062015504</v>
      </c>
      <c r="V54" s="50">
        <f>S54+W54</f>
        <v>1050</v>
      </c>
      <c r="W54" s="21">
        <v>536</v>
      </c>
      <c r="X54" s="52">
        <v>522</v>
      </c>
      <c r="Y54" s="17">
        <f>(V54/X54-1)*100</f>
        <v>101.14942528735634</v>
      </c>
    </row>
    <row r="55" spans="1:25" ht="18" customHeight="1">
      <c r="A55" s="19" t="s">
        <v>63</v>
      </c>
      <c r="B55" s="20">
        <v>4</v>
      </c>
      <c r="C55" s="21">
        <v>40851</v>
      </c>
      <c r="D55" s="21">
        <v>41477</v>
      </c>
      <c r="E55" s="17">
        <f>(C55/D55-1)*100</f>
        <v>-1.5092701979410261</v>
      </c>
      <c r="F55" s="18">
        <f>C55+G55</f>
        <v>83253</v>
      </c>
      <c r="G55" s="21">
        <v>42402</v>
      </c>
      <c r="H55" s="18">
        <v>80244</v>
      </c>
      <c r="I55" s="17">
        <f>(F55/H55-1)*100</f>
        <v>3.7498130701360877</v>
      </c>
      <c r="J55" s="39">
        <v>4</v>
      </c>
      <c r="K55" s="17">
        <v>35.4</v>
      </c>
      <c r="L55" s="40">
        <v>68.61699999999999</v>
      </c>
      <c r="M55" s="17">
        <f>(K55/L55-1)*100</f>
        <v>-48.40928632846088</v>
      </c>
      <c r="N55" s="37">
        <f>K55+O55</f>
        <v>78</v>
      </c>
      <c r="O55" s="17">
        <v>42.6</v>
      </c>
      <c r="P55" s="37">
        <v>111.61699999999999</v>
      </c>
      <c r="Q55" s="17">
        <f>(N55/P55-1)*100</f>
        <v>-30.11817196305222</v>
      </c>
      <c r="R55" s="39">
        <v>2</v>
      </c>
      <c r="S55" s="21">
        <v>904</v>
      </c>
      <c r="T55" s="39">
        <v>617</v>
      </c>
      <c r="U55" s="17">
        <f>(S55/T55-1)*100</f>
        <v>46.51539708265802</v>
      </c>
      <c r="V55" s="50">
        <f>S55+W55</f>
        <v>1328</v>
      </c>
      <c r="W55" s="21">
        <v>424</v>
      </c>
      <c r="X55" s="52">
        <v>1171</v>
      </c>
      <c r="Y55" s="17">
        <f>(V55/X55-1)*100</f>
        <v>13.407344150298893</v>
      </c>
    </row>
    <row r="56" spans="1:25" s="2" customFormat="1" ht="18" customHeight="1">
      <c r="A56" s="14" t="s">
        <v>64</v>
      </c>
      <c r="B56" s="15">
        <v>5</v>
      </c>
      <c r="C56" s="16">
        <v>37579</v>
      </c>
      <c r="D56" s="16">
        <v>27131</v>
      </c>
      <c r="E56" s="17">
        <f t="shared" si="30"/>
        <v>38.50945412996203</v>
      </c>
      <c r="F56" s="18">
        <f t="shared" si="34"/>
        <v>76787</v>
      </c>
      <c r="G56" s="16">
        <v>39208</v>
      </c>
      <c r="H56" s="18">
        <v>51634</v>
      </c>
      <c r="I56" s="17">
        <f t="shared" si="9"/>
        <v>48.71402564201883</v>
      </c>
      <c r="J56" s="36">
        <v>3</v>
      </c>
      <c r="K56" s="37">
        <v>74.7</v>
      </c>
      <c r="L56" s="38">
        <v>47.9</v>
      </c>
      <c r="M56" s="17">
        <f t="shared" si="31"/>
        <v>55.94989561586641</v>
      </c>
      <c r="N56" s="37">
        <v>201.5</v>
      </c>
      <c r="O56" s="37">
        <v>126.7</v>
      </c>
      <c r="P56" s="37">
        <v>180.8</v>
      </c>
      <c r="Q56" s="17">
        <f t="shared" si="10"/>
        <v>11.44911504424777</v>
      </c>
      <c r="R56" s="36">
        <v>5</v>
      </c>
      <c r="S56" s="16">
        <v>418</v>
      </c>
      <c r="T56" s="36">
        <v>322</v>
      </c>
      <c r="U56" s="17">
        <f t="shared" si="33"/>
        <v>29.81366459627328</v>
      </c>
      <c r="V56" s="50">
        <f t="shared" si="36"/>
        <v>880</v>
      </c>
      <c r="W56" s="16">
        <v>462</v>
      </c>
      <c r="X56" s="52">
        <v>664</v>
      </c>
      <c r="Y56" s="17">
        <f t="shared" si="28"/>
        <v>32.53012048192772</v>
      </c>
    </row>
    <row r="57" spans="1:25" ht="14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4"/>
      <c r="W57" s="54"/>
      <c r="X57" s="54"/>
      <c r="Y57" s="54"/>
    </row>
  </sheetData>
  <sheetProtection/>
  <mergeCells count="30">
    <mergeCell ref="X3:X4"/>
    <mergeCell ref="Y3:Y4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F3:F4"/>
    <mergeCell ref="G3:G4"/>
    <mergeCell ref="H3:H4"/>
    <mergeCell ref="I3:I4"/>
    <mergeCell ref="J3:J4"/>
    <mergeCell ref="K3:K4"/>
    <mergeCell ref="A1:Y1"/>
    <mergeCell ref="B2:I2"/>
    <mergeCell ref="J2:Q2"/>
    <mergeCell ref="R2:Y2"/>
    <mergeCell ref="A57:U57"/>
    <mergeCell ref="A3:A4"/>
    <mergeCell ref="B3:B4"/>
    <mergeCell ref="C3:C4"/>
    <mergeCell ref="D3:D4"/>
    <mergeCell ref="E3:E4"/>
  </mergeCells>
  <printOptions/>
  <pageMargins left="0.79" right="0.51" top="0.43" bottom="0.35" header="0.51" footer="0.51"/>
  <pageSetup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skw309</dc:creator>
  <cp:keywords/>
  <dc:description/>
  <cp:lastModifiedBy>1</cp:lastModifiedBy>
  <cp:lastPrinted>2016-03-14T06:49:54Z</cp:lastPrinted>
  <dcterms:created xsi:type="dcterms:W3CDTF">2015-09-17T08:33:13Z</dcterms:created>
  <dcterms:modified xsi:type="dcterms:W3CDTF">2017-03-23T01:46:39Z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