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'Sheet1'!$A$1:$Y$56</definedName>
  </definedNames>
  <calcPr fullCalcOnLoad="1"/>
</workbook>
</file>

<file path=xl/sharedStrings.xml><?xml version="1.0" encoding="utf-8"?>
<sst xmlns="http://schemas.openxmlformats.org/spreadsheetml/2006/main" count="81" uniqueCount="65">
  <si>
    <t>华东民航机场3月份业务量（分省排序）</t>
  </si>
  <si>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</si>
  <si>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</si>
  <si>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</si>
  <si>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</si>
  <si>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</si>
  <si>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</si>
  <si>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</si>
  <si>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</si>
  <si>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1-2月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</si>
  <si>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</si>
  <si>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</si>
  <si>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</si>
  <si>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</si>
  <si>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</si>
  <si>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</si>
  <si>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</si>
  <si>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</si>
  <si>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</si>
  <si>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温州/永强</t>
  </si>
  <si>
    <t>宁波/栎社</t>
  </si>
  <si>
    <t>义乌</t>
  </si>
  <si>
    <t>舟山/普陀山</t>
  </si>
  <si>
    <t>台州/路桥</t>
  </si>
  <si>
    <t>衢州</t>
  </si>
  <si>
    <t>福建合计</t>
  </si>
  <si>
    <t>厦门/高崎</t>
  </si>
  <si>
    <t>福州/长乐</t>
  </si>
  <si>
    <t>泉州/晋江</t>
  </si>
  <si>
    <t>武夷山</t>
  </si>
  <si>
    <t>三明/沙县</t>
  </si>
  <si>
    <t>连城/冠豸山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</si>
  <si>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</si>
  <si>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</si>
  <si>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</si>
  <si>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</si>
  <si>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</si>
  <si>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</si>
  <si>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</si>
  <si>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日照</t>
  </si>
  <si>
    <t>潍坊</t>
  </si>
  <si>
    <t>东营</t>
  </si>
  <si>
    <t>江苏合计</t>
  </si>
  <si>
    <t>南京/禄口</t>
  </si>
  <si>
    <t>无锡/硕放</t>
  </si>
  <si>
    <t>常州/奔牛</t>
  </si>
  <si>
    <t>南通/兴东</t>
  </si>
  <si>
    <t>扬州泰州机场</t>
  </si>
  <si>
    <t>徐州/观音</t>
  </si>
  <si>
    <t>盐城/南洋</t>
  </si>
  <si>
    <t>淮安/涟水</t>
  </si>
  <si>
    <t>连云港/白塔埠</t>
  </si>
  <si>
    <t>江西合计</t>
  </si>
  <si>
    <t>南昌/昌北</t>
  </si>
  <si>
    <t>赣州/黄金</t>
  </si>
  <si>
    <t>景德镇/罗家</t>
  </si>
  <si>
    <t>井冈山</t>
  </si>
  <si>
    <t>宜春/明月山</t>
  </si>
  <si>
    <t>九江/庐山</t>
  </si>
  <si>
    <t>安徽合计</t>
  </si>
  <si>
    <t>合肥/新桥</t>
  </si>
  <si>
    <t>黄山/屯溪</t>
  </si>
  <si>
    <t>阜阳</t>
  </si>
  <si>
    <t>池州/九华山</t>
  </si>
  <si>
    <t>安庆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</si>
</sst>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63"/>
      <name val="Arial Unicode MS"/>
      <family val="2"/>
    </font>
    <font>
      <sz val="10"/>
      <color indexed="63"/>
      <name val="Tahoma"/>
      <family val="2"/>
    </font>
    <font>
      <sz val="10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63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right" vertical="center" wrapText="1"/>
    </xf>
    <xf numFmtId="0" fontId="5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178" fontId="11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1" fillId="0" borderId="13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5" fillId="0" borderId="10" xfId="0" applyNumberFormat="1" applyFont="1" applyBorder="1" applyAlignment="1">
      <alignment horizontal="right" vertical="center" wrapText="1"/>
    </xf>
    <xf numFmtId="179" fontId="1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110" zoomScaleNormal="11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R9" sqref="R9"/>
    </sheetView>
  </sheetViews>
  <sheetFormatPr defaultColWidth="9.00390625" defaultRowHeight="14.25"/>
  <cols>
    <col min="2" max="2" width="3.125" style="0" customWidth="1"/>
    <col min="3" max="3" width="8.375" style="0" customWidth="1"/>
    <col min="4" max="4" width="8.375" style="0" hidden="1" customWidth="1"/>
    <col min="5" max="5" width="5.875" style="0" customWidth="1"/>
    <col min="6" max="6" width="8.625" style="0" hidden="1" customWidth="1"/>
    <col min="7" max="7" width="8.625" style="0" customWidth="1"/>
    <col min="8" max="8" width="8.625" style="0" hidden="1" customWidth="1"/>
    <col min="9" max="9" width="5.75390625" style="0" customWidth="1"/>
    <col min="10" max="10" width="3.75390625" style="0" customWidth="1"/>
    <col min="11" max="11" width="8.375" style="0" customWidth="1"/>
    <col min="12" max="12" width="8.375" style="0" hidden="1" customWidth="1"/>
    <col min="13" max="13" width="6.00390625" style="0" customWidth="1"/>
    <col min="14" max="14" width="7.625" style="0" hidden="1" customWidth="1"/>
    <col min="15" max="15" width="8.875" style="0" customWidth="1"/>
    <col min="16" max="16" width="9.00390625" style="0" hidden="1" customWidth="1"/>
    <col min="17" max="17" width="5.875" style="0" customWidth="1"/>
    <col min="18" max="18" width="3.125" style="0" customWidth="1"/>
    <col min="19" max="19" width="8.375" style="0" customWidth="1"/>
    <col min="20" max="20" width="8.375" style="0" hidden="1" customWidth="1"/>
    <col min="21" max="21" width="5.75390625" style="0" customWidth="1"/>
    <col min="22" max="22" width="7.25390625" style="0" hidden="1" customWidth="1"/>
    <col min="23" max="23" width="8.125" style="0" customWidth="1"/>
    <col min="24" max="24" width="7.25390625" style="0" hidden="1" customWidth="1"/>
    <col min="25" max="25" width="6.125" style="0" customWidth="1"/>
  </cols>
  <sheetData>
    <row r="1" spans="1:25" ht="21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" customHeight="1">
      <c r="A2" s="6"/>
      <c r="B2" s="64" t="s">
        <v>1</v>
      </c>
      <c r="C2" s="65"/>
      <c r="D2" s="65"/>
      <c r="E2" s="65"/>
      <c r="F2" s="65"/>
      <c r="G2" s="65"/>
      <c r="H2" s="65"/>
      <c r="I2" s="66"/>
      <c r="J2" s="64" t="s">
        <v>2</v>
      </c>
      <c r="K2" s="65"/>
      <c r="L2" s="65"/>
      <c r="M2" s="65"/>
      <c r="N2" s="65"/>
      <c r="O2" s="65"/>
      <c r="P2" s="65"/>
      <c r="Q2" s="66"/>
      <c r="R2" s="64" t="s">
        <v>3</v>
      </c>
      <c r="S2" s="65"/>
      <c r="T2" s="65"/>
      <c r="U2" s="65"/>
      <c r="V2" s="65"/>
      <c r="W2" s="65"/>
      <c r="X2" s="65"/>
      <c r="Y2" s="66"/>
    </row>
    <row r="3" spans="1:25" ht="20.25" customHeight="1">
      <c r="A3" s="58" t="s">
        <v>4</v>
      </c>
      <c r="B3" s="57" t="s">
        <v>5</v>
      </c>
      <c r="C3" s="57" t="s">
        <v>6</v>
      </c>
      <c r="D3" s="57" t="s">
        <v>7</v>
      </c>
      <c r="E3" s="60" t="s">
        <v>8</v>
      </c>
      <c r="F3" s="61" t="s">
        <v>9</v>
      </c>
      <c r="G3" s="57" t="s">
        <v>10</v>
      </c>
      <c r="H3" s="57" t="s">
        <v>11</v>
      </c>
      <c r="I3" s="56" t="s">
        <v>12</v>
      </c>
      <c r="J3" s="58" t="s">
        <v>5</v>
      </c>
      <c r="K3" s="57" t="s">
        <v>6</v>
      </c>
      <c r="L3" s="57" t="s">
        <v>7</v>
      </c>
      <c r="M3" s="60" t="s">
        <v>8</v>
      </c>
      <c r="N3" s="61" t="s">
        <v>9</v>
      </c>
      <c r="O3" s="57" t="s">
        <v>10</v>
      </c>
      <c r="P3" s="57" t="s">
        <v>11</v>
      </c>
      <c r="Q3" s="56" t="s">
        <v>12</v>
      </c>
      <c r="R3" s="57" t="s">
        <v>5</v>
      </c>
      <c r="S3" s="58" t="s">
        <v>6</v>
      </c>
      <c r="T3" s="57" t="s">
        <v>7</v>
      </c>
      <c r="U3" s="60" t="s">
        <v>8</v>
      </c>
      <c r="V3" s="61" t="s">
        <v>9</v>
      </c>
      <c r="W3" s="57" t="s">
        <v>10</v>
      </c>
      <c r="X3" s="57" t="s">
        <v>11</v>
      </c>
      <c r="Y3" s="56" t="s">
        <v>12</v>
      </c>
    </row>
    <row r="4" spans="1:25" ht="10.5" customHeight="1">
      <c r="A4" s="59"/>
      <c r="B4" s="57"/>
      <c r="C4" s="57"/>
      <c r="D4" s="57"/>
      <c r="E4" s="60"/>
      <c r="F4" s="62"/>
      <c r="G4" s="57"/>
      <c r="H4" s="57"/>
      <c r="I4" s="57"/>
      <c r="J4" s="59"/>
      <c r="K4" s="57"/>
      <c r="L4" s="57"/>
      <c r="M4" s="60"/>
      <c r="N4" s="62"/>
      <c r="O4" s="57"/>
      <c r="P4" s="57"/>
      <c r="Q4" s="57"/>
      <c r="R4" s="57"/>
      <c r="S4" s="59"/>
      <c r="T4" s="57"/>
      <c r="U4" s="60"/>
      <c r="V4" s="62"/>
      <c r="W4" s="57"/>
      <c r="X4" s="57"/>
      <c r="Y4" s="57"/>
    </row>
    <row r="5" spans="1:25" ht="18" customHeight="1">
      <c r="A5" s="8" t="s">
        <v>13</v>
      </c>
      <c r="B5" s="7"/>
      <c r="C5" s="9">
        <f aca="true" t="shared" si="0" ref="C5:H5">C6+C9+C17+C24+C34+C44+C51</f>
        <v>26505068</v>
      </c>
      <c r="D5" s="9">
        <f t="shared" si="0"/>
        <v>23723484</v>
      </c>
      <c r="E5" s="10">
        <f aca="true" t="shared" si="1" ref="E5:E21">(C5/D5-1)*100</f>
        <v>11.725023187993799</v>
      </c>
      <c r="F5" s="9">
        <f t="shared" si="0"/>
        <v>51161270</v>
      </c>
      <c r="G5" s="9">
        <f t="shared" si="0"/>
        <v>77664518</v>
      </c>
      <c r="H5" s="9">
        <f t="shared" si="0"/>
        <v>69304243</v>
      </c>
      <c r="I5" s="10">
        <f>(G5/H5-1)*100</f>
        <v>12.063150303798853</v>
      </c>
      <c r="J5" s="34"/>
      <c r="K5" s="35">
        <f aca="true" t="shared" si="2" ref="K5:P5">K6+K9+K17+K24+K34+K44+K51</f>
        <v>571969.1190000001</v>
      </c>
      <c r="L5" s="35">
        <f t="shared" si="2"/>
        <v>516109.4859999999</v>
      </c>
      <c r="M5" s="10">
        <f aca="true" t="shared" si="3" ref="M5:M21">(K5/L5-1)*100</f>
        <v>10.823213778326135</v>
      </c>
      <c r="N5" s="35">
        <f t="shared" si="2"/>
        <v>915454.088</v>
      </c>
      <c r="O5" s="35">
        <f t="shared" si="2"/>
        <v>1487491.263</v>
      </c>
      <c r="P5" s="35">
        <f t="shared" si="2"/>
        <v>1347939.268</v>
      </c>
      <c r="Q5" s="10">
        <f>(O5/P5-1)*100</f>
        <v>10.352988321726087</v>
      </c>
      <c r="R5" s="34"/>
      <c r="S5" s="9">
        <f aca="true" t="shared" si="4" ref="S5:X5">S6+S9+S17+S24+S34+S44+S51</f>
        <v>222218</v>
      </c>
      <c r="T5" s="9">
        <f t="shared" si="4"/>
        <v>203712</v>
      </c>
      <c r="U5" s="10">
        <f aca="true" t="shared" si="5" ref="U5:U21">(S5/T5-1)*100</f>
        <v>9.084393653785728</v>
      </c>
      <c r="V5" s="9">
        <f t="shared" si="4"/>
        <v>411321</v>
      </c>
      <c r="W5" s="9">
        <f t="shared" si="4"/>
        <v>633519</v>
      </c>
      <c r="X5" s="9">
        <f t="shared" si="4"/>
        <v>593255</v>
      </c>
      <c r="Y5" s="10">
        <f>(W5/X5-1)*100</f>
        <v>6.7869634474214235</v>
      </c>
    </row>
    <row r="6" spans="1:25" s="1" customFormat="1" ht="18" customHeight="1">
      <c r="A6" s="11" t="s">
        <v>14</v>
      </c>
      <c r="B6" s="12"/>
      <c r="C6" s="13">
        <f aca="true" t="shared" si="6" ref="C6:H6">SUM(C7:C8)</f>
        <v>9365863</v>
      </c>
      <c r="D6" s="13">
        <f t="shared" si="6"/>
        <v>8799670</v>
      </c>
      <c r="E6" s="10">
        <f t="shared" si="1"/>
        <v>6.434252648110661</v>
      </c>
      <c r="F6" s="13">
        <f t="shared" si="6"/>
        <v>17815605</v>
      </c>
      <c r="G6" s="13">
        <f t="shared" si="6"/>
        <v>27181468</v>
      </c>
      <c r="H6" s="13">
        <f t="shared" si="6"/>
        <v>25526324</v>
      </c>
      <c r="I6" s="10">
        <f>(G6/H6-1)*100</f>
        <v>6.484067192753651</v>
      </c>
      <c r="J6" s="36"/>
      <c r="K6" s="10">
        <f aca="true" t="shared" si="7" ref="K6:P6">SUM(K7:K8)</f>
        <v>365991.652</v>
      </c>
      <c r="L6" s="10">
        <f t="shared" si="7"/>
        <v>328665.69999999995</v>
      </c>
      <c r="M6" s="10">
        <f t="shared" si="3"/>
        <v>11.3568139297773</v>
      </c>
      <c r="N6" s="10">
        <f t="shared" si="7"/>
        <v>587570.8</v>
      </c>
      <c r="O6" s="10">
        <f t="shared" si="7"/>
        <v>953562.452</v>
      </c>
      <c r="P6" s="10">
        <f t="shared" si="7"/>
        <v>859064.4</v>
      </c>
      <c r="Q6" s="10">
        <f>(O6/P6-1)*100</f>
        <v>11.000112680725692</v>
      </c>
      <c r="R6" s="36"/>
      <c r="S6" s="13">
        <f aca="true" t="shared" si="8" ref="S6:X6">SUM(S7:S8)</f>
        <v>64498</v>
      </c>
      <c r="T6" s="13">
        <f t="shared" si="8"/>
        <v>61625</v>
      </c>
      <c r="U6" s="10">
        <f t="shared" si="5"/>
        <v>4.662068965517241</v>
      </c>
      <c r="V6" s="13">
        <f t="shared" si="8"/>
        <v>121470</v>
      </c>
      <c r="W6" s="13">
        <f t="shared" si="8"/>
        <v>185968</v>
      </c>
      <c r="X6" s="13">
        <f t="shared" si="8"/>
        <v>181548</v>
      </c>
      <c r="Y6" s="10">
        <f>(W6/X6-1)*100</f>
        <v>2.4346178421133846</v>
      </c>
    </row>
    <row r="7" spans="1:25" s="2" customFormat="1" ht="18" customHeight="1">
      <c r="A7" s="14" t="s">
        <v>15</v>
      </c>
      <c r="B7" s="15">
        <v>1</v>
      </c>
      <c r="C7" s="16">
        <v>5742524</v>
      </c>
      <c r="D7" s="16">
        <v>5347271</v>
      </c>
      <c r="E7" s="17">
        <f t="shared" si="1"/>
        <v>7.391676988130946</v>
      </c>
      <c r="F7" s="16">
        <v>11256727</v>
      </c>
      <c r="G7" s="18">
        <f>C7+F7</f>
        <v>16999251</v>
      </c>
      <c r="H7" s="18">
        <v>15799931</v>
      </c>
      <c r="I7" s="17">
        <f>(G7/H7-1)*100</f>
        <v>7.590666060503692</v>
      </c>
      <c r="J7" s="37">
        <v>1</v>
      </c>
      <c r="K7" s="38">
        <v>332571.733</v>
      </c>
      <c r="L7" s="39">
        <v>291614.1</v>
      </c>
      <c r="M7" s="17">
        <f t="shared" si="3"/>
        <v>14.045148365596871</v>
      </c>
      <c r="N7" s="38">
        <v>525598.8</v>
      </c>
      <c r="O7" s="38">
        <f aca="true" t="shared" si="9" ref="O7:O16">K7+N7</f>
        <v>858170.533</v>
      </c>
      <c r="P7" s="38">
        <v>759250.8</v>
      </c>
      <c r="Q7" s="17">
        <f>(O7/P7-1)*100</f>
        <v>13.028597796670095</v>
      </c>
      <c r="R7" s="37">
        <v>1</v>
      </c>
      <c r="S7" s="50">
        <v>42023</v>
      </c>
      <c r="T7" s="50">
        <v>39714</v>
      </c>
      <c r="U7" s="17">
        <f t="shared" si="5"/>
        <v>5.814070604824506</v>
      </c>
      <c r="V7" s="50">
        <v>78681</v>
      </c>
      <c r="W7" s="51">
        <f aca="true" t="shared" si="10" ref="W7:W16">S7+V7</f>
        <v>120704</v>
      </c>
      <c r="X7" s="51">
        <v>116739</v>
      </c>
      <c r="Y7" s="17">
        <f>(W7/X7-1)*100</f>
        <v>3.39646561988709</v>
      </c>
    </row>
    <row r="8" spans="1:25" ht="18" customHeight="1">
      <c r="A8" s="19" t="s">
        <v>16</v>
      </c>
      <c r="B8" s="20">
        <v>2</v>
      </c>
      <c r="C8" s="21">
        <v>3623339</v>
      </c>
      <c r="D8" s="21">
        <v>3452399</v>
      </c>
      <c r="E8" s="17">
        <f t="shared" si="1"/>
        <v>4.951339633686613</v>
      </c>
      <c r="F8" s="21">
        <v>6558878</v>
      </c>
      <c r="G8" s="18">
        <f aca="true" t="shared" si="11" ref="G8:G16">C8+F8</f>
        <v>10182217</v>
      </c>
      <c r="H8" s="18">
        <v>9726393</v>
      </c>
      <c r="I8" s="17">
        <f>(G8/H8-1)*100</f>
        <v>4.686464961882586</v>
      </c>
      <c r="J8" s="40">
        <v>2</v>
      </c>
      <c r="K8" s="17">
        <v>33419.919</v>
      </c>
      <c r="L8" s="41">
        <v>37051.6</v>
      </c>
      <c r="M8" s="17">
        <f t="shared" si="3"/>
        <v>-9.801684677584765</v>
      </c>
      <c r="N8" s="17">
        <v>61972</v>
      </c>
      <c r="O8" s="38">
        <f t="shared" si="9"/>
        <v>95391.919</v>
      </c>
      <c r="P8" s="38">
        <v>99813.6</v>
      </c>
      <c r="Q8" s="17">
        <f>(O8/P8-1)*100</f>
        <v>-4.429938405187284</v>
      </c>
      <c r="R8" s="40">
        <v>2</v>
      </c>
      <c r="S8" s="50">
        <v>22475</v>
      </c>
      <c r="T8" s="50">
        <v>21911</v>
      </c>
      <c r="U8" s="17">
        <f t="shared" si="5"/>
        <v>2.574049564145864</v>
      </c>
      <c r="V8" s="50">
        <v>42789</v>
      </c>
      <c r="W8" s="51">
        <f t="shared" si="10"/>
        <v>65264</v>
      </c>
      <c r="X8" s="51">
        <v>64809</v>
      </c>
      <c r="Y8" s="17">
        <f aca="true" t="shared" si="12" ref="Y8:Y39">(W8/X8-1)*100</f>
        <v>0.7020629850792437</v>
      </c>
    </row>
    <row r="9" spans="1:25" s="1" customFormat="1" ht="18" customHeight="1">
      <c r="A9" s="22" t="s">
        <v>17</v>
      </c>
      <c r="B9" s="23"/>
      <c r="C9" s="24">
        <f aca="true" t="shared" si="13" ref="C9:H9">SUM(C10:C16)</f>
        <v>4636130</v>
      </c>
      <c r="D9" s="24">
        <f t="shared" si="13"/>
        <v>4165942</v>
      </c>
      <c r="E9" s="10">
        <f t="shared" si="1"/>
        <v>11.286474943722213</v>
      </c>
      <c r="F9" s="24">
        <f t="shared" si="13"/>
        <v>8968465</v>
      </c>
      <c r="G9" s="25">
        <f t="shared" si="13"/>
        <v>13604595</v>
      </c>
      <c r="H9" s="24">
        <f t="shared" si="13"/>
        <v>11951219</v>
      </c>
      <c r="I9" s="10">
        <f aca="true" t="shared" si="14" ref="I9:I39">(G9/H9-1)*100</f>
        <v>13.834371205146523</v>
      </c>
      <c r="J9" s="42"/>
      <c r="K9" s="10">
        <f aca="true" t="shared" si="15" ref="K9:P9">SUM(K10:K16)</f>
        <v>68182.34300000001</v>
      </c>
      <c r="L9" s="10">
        <f t="shared" si="15"/>
        <v>58336.83899999999</v>
      </c>
      <c r="M9" s="10">
        <f t="shared" si="3"/>
        <v>16.87699259810771</v>
      </c>
      <c r="N9" s="43">
        <f t="shared" si="15"/>
        <v>101701.40000000002</v>
      </c>
      <c r="O9" s="10">
        <f t="shared" si="15"/>
        <v>169883.74300000002</v>
      </c>
      <c r="P9" s="43">
        <f t="shared" si="15"/>
        <v>143597.17899999997</v>
      </c>
      <c r="Q9" s="10">
        <f aca="true" t="shared" si="16" ref="Q9:Q39">(O9/P9-1)*100</f>
        <v>18.305766299211236</v>
      </c>
      <c r="R9" s="42"/>
      <c r="S9" s="25">
        <f aca="true" t="shared" si="17" ref="S9:X9">SUM(S10:S16)</f>
        <v>37373</v>
      </c>
      <c r="T9" s="25">
        <f t="shared" si="17"/>
        <v>34422</v>
      </c>
      <c r="U9" s="10">
        <f t="shared" si="5"/>
        <v>8.573005635930508</v>
      </c>
      <c r="V9" s="24">
        <f t="shared" si="17"/>
        <v>71277</v>
      </c>
      <c r="W9" s="25">
        <f t="shared" si="17"/>
        <v>108650</v>
      </c>
      <c r="X9" s="25">
        <f t="shared" si="17"/>
        <v>101226</v>
      </c>
      <c r="Y9" s="10">
        <f t="shared" si="12"/>
        <v>7.334084128583562</v>
      </c>
    </row>
    <row r="10" spans="1:25" ht="18" customHeight="1">
      <c r="A10" s="14" t="s">
        <v>18</v>
      </c>
      <c r="B10" s="20">
        <v>1</v>
      </c>
      <c r="C10" s="21">
        <v>2868552</v>
      </c>
      <c r="D10" s="21">
        <v>2631567</v>
      </c>
      <c r="E10" s="17">
        <f t="shared" si="1"/>
        <v>9.005470884837807</v>
      </c>
      <c r="F10" s="21">
        <v>5406865</v>
      </c>
      <c r="G10" s="18">
        <f t="shared" si="11"/>
        <v>8275417</v>
      </c>
      <c r="H10" s="18">
        <v>7448270</v>
      </c>
      <c r="I10" s="17">
        <f t="shared" si="14"/>
        <v>11.105223092073736</v>
      </c>
      <c r="J10" s="40">
        <v>1</v>
      </c>
      <c r="K10" s="17">
        <v>49059.37100000001</v>
      </c>
      <c r="L10" s="41">
        <v>42976.797</v>
      </c>
      <c r="M10" s="17">
        <f t="shared" si="3"/>
        <v>14.15315804013968</v>
      </c>
      <c r="N10" s="17">
        <v>71700</v>
      </c>
      <c r="O10" s="38">
        <f>K10+N10</f>
        <v>120759.37100000001</v>
      </c>
      <c r="P10" s="38">
        <v>104197.62399999998</v>
      </c>
      <c r="Q10" s="17">
        <f t="shared" si="16"/>
        <v>15.894553411313893</v>
      </c>
      <c r="R10" s="40">
        <v>1</v>
      </c>
      <c r="S10" s="50">
        <v>22124</v>
      </c>
      <c r="T10" s="50">
        <v>20721</v>
      </c>
      <c r="U10" s="17">
        <f t="shared" si="5"/>
        <v>6.770908739925674</v>
      </c>
      <c r="V10" s="50">
        <v>41184</v>
      </c>
      <c r="W10" s="51">
        <f>S10+V10</f>
        <v>63308</v>
      </c>
      <c r="X10" s="52">
        <v>59919</v>
      </c>
      <c r="Y10" s="17">
        <f t="shared" si="12"/>
        <v>5.655968891336638</v>
      </c>
    </row>
    <row r="11" spans="1:25" ht="18" customHeight="1">
      <c r="A11" s="14" t="s">
        <v>19</v>
      </c>
      <c r="B11" s="20">
        <v>2</v>
      </c>
      <c r="C11" s="21">
        <v>767202</v>
      </c>
      <c r="D11" s="21">
        <v>641173</v>
      </c>
      <c r="E11" s="17">
        <f t="shared" si="1"/>
        <v>19.656005477460848</v>
      </c>
      <c r="F11" s="21">
        <v>1647679</v>
      </c>
      <c r="G11" s="18">
        <f t="shared" si="11"/>
        <v>2414881</v>
      </c>
      <c r="H11" s="18">
        <v>1984151</v>
      </c>
      <c r="I11" s="17">
        <f t="shared" si="14"/>
        <v>21.708529239962072</v>
      </c>
      <c r="J11" s="40">
        <v>3</v>
      </c>
      <c r="K11" s="17">
        <v>6407.196</v>
      </c>
      <c r="L11" s="41">
        <v>6520.988</v>
      </c>
      <c r="M11" s="17">
        <f t="shared" si="3"/>
        <v>-1.7450116454745923</v>
      </c>
      <c r="N11" s="17">
        <v>11881.599999999999</v>
      </c>
      <c r="O11" s="38">
        <f t="shared" si="9"/>
        <v>18288.796</v>
      </c>
      <c r="P11" s="38">
        <v>17664.749</v>
      </c>
      <c r="Q11" s="17">
        <f t="shared" si="16"/>
        <v>3.5327249767318936</v>
      </c>
      <c r="R11" s="40">
        <v>2</v>
      </c>
      <c r="S11" s="50">
        <v>6278</v>
      </c>
      <c r="T11" s="50">
        <v>5421</v>
      </c>
      <c r="U11" s="17">
        <f t="shared" si="5"/>
        <v>15.808891348459685</v>
      </c>
      <c r="V11" s="50">
        <v>13062</v>
      </c>
      <c r="W11" s="51">
        <f t="shared" si="10"/>
        <v>19340</v>
      </c>
      <c r="X11" s="52">
        <v>16698</v>
      </c>
      <c r="Y11" s="17">
        <f t="shared" si="12"/>
        <v>15.82225416217511</v>
      </c>
    </row>
    <row r="12" spans="1:25" ht="18" customHeight="1">
      <c r="A12" s="14" t="s">
        <v>20</v>
      </c>
      <c r="B12" s="20">
        <v>3</v>
      </c>
      <c r="C12" s="21">
        <v>730599</v>
      </c>
      <c r="D12" s="21">
        <v>635974</v>
      </c>
      <c r="E12" s="17">
        <f t="shared" si="1"/>
        <v>14.878752904992965</v>
      </c>
      <c r="F12" s="21">
        <v>1467095</v>
      </c>
      <c r="G12" s="18">
        <f t="shared" si="11"/>
        <v>2197694</v>
      </c>
      <c r="H12" s="18">
        <v>1869829</v>
      </c>
      <c r="I12" s="17">
        <f t="shared" si="14"/>
        <v>17.53449112191543</v>
      </c>
      <c r="J12" s="40">
        <v>2</v>
      </c>
      <c r="K12" s="17">
        <v>11408.516999999998</v>
      </c>
      <c r="L12" s="41">
        <v>7709.153</v>
      </c>
      <c r="M12" s="17">
        <f t="shared" si="3"/>
        <v>47.98664652264648</v>
      </c>
      <c r="N12" s="17">
        <v>16051.599999999999</v>
      </c>
      <c r="O12" s="38">
        <f t="shared" si="9"/>
        <v>27460.117</v>
      </c>
      <c r="P12" s="38">
        <v>18837.85</v>
      </c>
      <c r="Q12" s="17">
        <f t="shared" si="16"/>
        <v>45.77097174040563</v>
      </c>
      <c r="R12" s="40">
        <v>3</v>
      </c>
      <c r="S12" s="50">
        <v>5839</v>
      </c>
      <c r="T12" s="50">
        <v>5119</v>
      </c>
      <c r="U12" s="17">
        <f t="shared" si="5"/>
        <v>14.06524711857784</v>
      </c>
      <c r="V12" s="50">
        <v>11580</v>
      </c>
      <c r="W12" s="51">
        <f t="shared" si="10"/>
        <v>17419</v>
      </c>
      <c r="X12" s="52">
        <v>15400</v>
      </c>
      <c r="Y12" s="17">
        <f t="shared" si="12"/>
        <v>13.110389610389618</v>
      </c>
    </row>
    <row r="13" spans="1:25" s="2" customFormat="1" ht="18" customHeight="1">
      <c r="A13" s="14" t="s">
        <v>21</v>
      </c>
      <c r="B13" s="15">
        <v>4</v>
      </c>
      <c r="C13" s="16">
        <v>103871</v>
      </c>
      <c r="D13" s="16">
        <v>109378</v>
      </c>
      <c r="E13" s="17">
        <f t="shared" si="1"/>
        <v>-5.034833330285792</v>
      </c>
      <c r="F13" s="16">
        <v>165480</v>
      </c>
      <c r="G13" s="18">
        <f t="shared" si="11"/>
        <v>269351</v>
      </c>
      <c r="H13" s="18">
        <v>275239</v>
      </c>
      <c r="I13" s="17">
        <f t="shared" si="14"/>
        <v>-2.139231722248669</v>
      </c>
      <c r="J13" s="37">
        <v>5</v>
      </c>
      <c r="K13" s="38">
        <v>535.479</v>
      </c>
      <c r="L13" s="39">
        <v>462.195</v>
      </c>
      <c r="M13" s="17">
        <f t="shared" si="3"/>
        <v>15.85564534449746</v>
      </c>
      <c r="N13" s="38">
        <v>765.3</v>
      </c>
      <c r="O13" s="38">
        <f t="shared" si="9"/>
        <v>1300.779</v>
      </c>
      <c r="P13" s="38">
        <v>1125.892</v>
      </c>
      <c r="Q13" s="17">
        <f t="shared" si="16"/>
        <v>15.533195013376044</v>
      </c>
      <c r="R13" s="37">
        <v>5</v>
      </c>
      <c r="S13" s="50">
        <v>842</v>
      </c>
      <c r="T13" s="50">
        <v>1016</v>
      </c>
      <c r="U13" s="17">
        <f t="shared" si="5"/>
        <v>-17.125984251968507</v>
      </c>
      <c r="V13" s="50">
        <v>1489</v>
      </c>
      <c r="W13" s="51">
        <f t="shared" si="10"/>
        <v>2331</v>
      </c>
      <c r="X13" s="52">
        <v>2755</v>
      </c>
      <c r="Y13" s="17">
        <f t="shared" si="12"/>
        <v>-15.390199637023594</v>
      </c>
    </row>
    <row r="14" spans="1:25" ht="18" customHeight="1">
      <c r="A14" s="14" t="s">
        <v>22</v>
      </c>
      <c r="B14" s="20">
        <v>5</v>
      </c>
      <c r="C14" s="21">
        <v>80695</v>
      </c>
      <c r="D14" s="21">
        <v>73849</v>
      </c>
      <c r="E14" s="17">
        <f t="shared" si="1"/>
        <v>9.270267708432067</v>
      </c>
      <c r="F14" s="21">
        <v>131743</v>
      </c>
      <c r="G14" s="18">
        <f t="shared" si="11"/>
        <v>212438</v>
      </c>
      <c r="H14" s="18">
        <v>173607</v>
      </c>
      <c r="I14" s="17">
        <f t="shared" si="14"/>
        <v>22.3671856549563</v>
      </c>
      <c r="J14" s="40">
        <v>7</v>
      </c>
      <c r="K14" s="17">
        <v>17.064</v>
      </c>
      <c r="L14" s="41">
        <v>22.363</v>
      </c>
      <c r="M14" s="17">
        <f t="shared" si="3"/>
        <v>-23.695389706211145</v>
      </c>
      <c r="N14" s="17">
        <v>48.6</v>
      </c>
      <c r="O14" s="38">
        <f t="shared" si="9"/>
        <v>65.664</v>
      </c>
      <c r="P14" s="38">
        <v>82.912</v>
      </c>
      <c r="Q14" s="17">
        <f t="shared" si="16"/>
        <v>-20.80277884986492</v>
      </c>
      <c r="R14" s="40">
        <v>4</v>
      </c>
      <c r="S14" s="50">
        <v>1604</v>
      </c>
      <c r="T14" s="50">
        <v>1561</v>
      </c>
      <c r="U14" s="17">
        <f t="shared" si="5"/>
        <v>2.754644458680322</v>
      </c>
      <c r="V14" s="50">
        <v>2748</v>
      </c>
      <c r="W14" s="51">
        <f t="shared" si="10"/>
        <v>4352</v>
      </c>
      <c r="X14" s="52">
        <v>4794</v>
      </c>
      <c r="Y14" s="17">
        <f t="shared" si="12"/>
        <v>-9.219858156028371</v>
      </c>
    </row>
    <row r="15" spans="1:25" ht="18" customHeight="1">
      <c r="A15" s="14" t="s">
        <v>23</v>
      </c>
      <c r="B15" s="20">
        <v>6</v>
      </c>
      <c r="C15" s="21">
        <v>66513</v>
      </c>
      <c r="D15" s="21">
        <v>57198</v>
      </c>
      <c r="E15" s="17">
        <f t="shared" si="1"/>
        <v>16.285534459246833</v>
      </c>
      <c r="F15" s="21">
        <v>119435</v>
      </c>
      <c r="G15" s="18">
        <f t="shared" si="11"/>
        <v>185948</v>
      </c>
      <c r="H15" s="18">
        <v>156056</v>
      </c>
      <c r="I15" s="17">
        <f t="shared" si="14"/>
        <v>19.154662428871696</v>
      </c>
      <c r="J15" s="40">
        <v>4</v>
      </c>
      <c r="K15" s="17">
        <v>702.288</v>
      </c>
      <c r="L15" s="41">
        <v>593.7120000000001</v>
      </c>
      <c r="M15" s="17">
        <f t="shared" si="3"/>
        <v>18.28765462042201</v>
      </c>
      <c r="N15" s="17">
        <v>1171.6</v>
      </c>
      <c r="O15" s="38">
        <f t="shared" si="9"/>
        <v>1873.888</v>
      </c>
      <c r="P15" s="38">
        <v>1542.3270000000002</v>
      </c>
      <c r="Q15" s="17">
        <f t="shared" si="16"/>
        <v>21.497451578037573</v>
      </c>
      <c r="R15" s="40">
        <v>6</v>
      </c>
      <c r="S15" s="50">
        <v>534</v>
      </c>
      <c r="T15" s="50">
        <v>452</v>
      </c>
      <c r="U15" s="17">
        <f t="shared" si="5"/>
        <v>18.14159292035398</v>
      </c>
      <c r="V15" s="50">
        <v>958</v>
      </c>
      <c r="W15" s="51">
        <f t="shared" si="10"/>
        <v>1492</v>
      </c>
      <c r="X15" s="52">
        <v>1276</v>
      </c>
      <c r="Y15" s="17">
        <f t="shared" si="12"/>
        <v>16.927899686520377</v>
      </c>
    </row>
    <row r="16" spans="1:25" ht="18" customHeight="1">
      <c r="A16" s="14" t="s">
        <v>24</v>
      </c>
      <c r="B16" s="20">
        <v>7</v>
      </c>
      <c r="C16" s="21">
        <v>18698</v>
      </c>
      <c r="D16" s="21">
        <v>16803</v>
      </c>
      <c r="E16" s="17">
        <f t="shared" si="1"/>
        <v>11.277748021186685</v>
      </c>
      <c r="F16" s="21">
        <v>30168</v>
      </c>
      <c r="G16" s="18">
        <f t="shared" si="11"/>
        <v>48866</v>
      </c>
      <c r="H16" s="18">
        <v>44067</v>
      </c>
      <c r="I16" s="17">
        <f t="shared" si="14"/>
        <v>10.8902353234847</v>
      </c>
      <c r="J16" s="40">
        <v>6</v>
      </c>
      <c r="K16" s="17">
        <v>52.428</v>
      </c>
      <c r="L16" s="41">
        <v>51.631</v>
      </c>
      <c r="M16" s="17">
        <f t="shared" si="3"/>
        <v>1.543646259030429</v>
      </c>
      <c r="N16" s="17">
        <v>82.7</v>
      </c>
      <c r="O16" s="38">
        <f t="shared" si="9"/>
        <v>135.128</v>
      </c>
      <c r="P16" s="38">
        <v>145.825</v>
      </c>
      <c r="Q16" s="17">
        <f t="shared" si="16"/>
        <v>-7.335504885993482</v>
      </c>
      <c r="R16" s="40">
        <v>7</v>
      </c>
      <c r="S16" s="50">
        <v>152</v>
      </c>
      <c r="T16" s="50">
        <v>132</v>
      </c>
      <c r="U16" s="17">
        <f t="shared" si="5"/>
        <v>15.15151515151516</v>
      </c>
      <c r="V16" s="50">
        <v>256</v>
      </c>
      <c r="W16" s="51">
        <f t="shared" si="10"/>
        <v>408</v>
      </c>
      <c r="X16" s="52">
        <v>384</v>
      </c>
      <c r="Y16" s="17">
        <f t="shared" si="12"/>
        <v>6.25</v>
      </c>
    </row>
    <row r="17" spans="1:25" ht="18" customHeight="1">
      <c r="A17" s="11" t="s">
        <v>25</v>
      </c>
      <c r="B17" s="26"/>
      <c r="C17" s="13">
        <f aca="true" t="shared" si="18" ref="C17:H17">SUM(C18:C23)</f>
        <v>3476544</v>
      </c>
      <c r="D17" s="13">
        <f t="shared" si="18"/>
        <v>3176187</v>
      </c>
      <c r="E17" s="10">
        <f t="shared" si="1"/>
        <v>9.456527591102159</v>
      </c>
      <c r="F17" s="13">
        <f t="shared" si="18"/>
        <v>7064897</v>
      </c>
      <c r="G17" s="13">
        <f t="shared" si="18"/>
        <v>10541441</v>
      </c>
      <c r="H17" s="13">
        <f t="shared" si="18"/>
        <v>9623770</v>
      </c>
      <c r="I17" s="10">
        <f t="shared" si="14"/>
        <v>9.535462713676669</v>
      </c>
      <c r="J17" s="44"/>
      <c r="K17" s="10">
        <f aca="true" t="shared" si="19" ref="K17:P17">SUM(K18:K23)</f>
        <v>45707.202999999994</v>
      </c>
      <c r="L17" s="10">
        <f t="shared" si="19"/>
        <v>41501.99299999998</v>
      </c>
      <c r="M17" s="10">
        <f t="shared" si="3"/>
        <v>10.132549538042701</v>
      </c>
      <c r="N17" s="10">
        <f t="shared" si="19"/>
        <v>77887.6</v>
      </c>
      <c r="O17" s="10">
        <f t="shared" si="19"/>
        <v>123594.79300000002</v>
      </c>
      <c r="P17" s="10">
        <f t="shared" si="19"/>
        <v>114348.66299999999</v>
      </c>
      <c r="Q17" s="10">
        <f t="shared" si="16"/>
        <v>8.085910020653264</v>
      </c>
      <c r="R17" s="44"/>
      <c r="S17" s="13">
        <f aca="true" t="shared" si="20" ref="S17:X17">SUM(S18:S23)</f>
        <v>27417</v>
      </c>
      <c r="T17" s="13">
        <f t="shared" si="20"/>
        <v>28118</v>
      </c>
      <c r="U17" s="10">
        <f t="shared" si="5"/>
        <v>-2.4930649406074368</v>
      </c>
      <c r="V17" s="13">
        <f t="shared" si="20"/>
        <v>54829</v>
      </c>
      <c r="W17" s="13">
        <f t="shared" si="20"/>
        <v>82246</v>
      </c>
      <c r="X17" s="13">
        <f t="shared" si="20"/>
        <v>83526</v>
      </c>
      <c r="Y17" s="10">
        <f t="shared" si="12"/>
        <v>-1.5324569595096094</v>
      </c>
    </row>
    <row r="18" spans="1:25" ht="18" customHeight="1">
      <c r="A18" s="27" t="s">
        <v>26</v>
      </c>
      <c r="B18" s="20">
        <v>1</v>
      </c>
      <c r="C18" s="21">
        <v>2051021</v>
      </c>
      <c r="D18" s="21">
        <v>1814559</v>
      </c>
      <c r="E18" s="17">
        <f t="shared" si="1"/>
        <v>13.031375667586452</v>
      </c>
      <c r="F18" s="21">
        <v>4103816</v>
      </c>
      <c r="G18" s="18">
        <f aca="true" t="shared" si="21" ref="G18:G23">C18+F18</f>
        <v>6154837</v>
      </c>
      <c r="H18" s="18">
        <v>5526449</v>
      </c>
      <c r="I18" s="17">
        <f t="shared" si="14"/>
        <v>11.370556391635933</v>
      </c>
      <c r="J18" s="40">
        <v>1</v>
      </c>
      <c r="K18" s="17">
        <v>30090.657000000003</v>
      </c>
      <c r="L18" s="41">
        <v>27270.653999999995</v>
      </c>
      <c r="M18" s="17">
        <f t="shared" si="3"/>
        <v>10.340797107396128</v>
      </c>
      <c r="N18" s="17">
        <v>51072.3</v>
      </c>
      <c r="O18" s="38">
        <f>K18+N18</f>
        <v>81162.95700000001</v>
      </c>
      <c r="P18" s="38">
        <v>74411.35399999999</v>
      </c>
      <c r="Q18" s="17">
        <f t="shared" si="16"/>
        <v>9.073350553465298</v>
      </c>
      <c r="R18" s="40">
        <v>1</v>
      </c>
      <c r="S18" s="21">
        <v>15579</v>
      </c>
      <c r="T18" s="21">
        <v>15399</v>
      </c>
      <c r="U18" s="17">
        <f t="shared" si="5"/>
        <v>1.1689070718877925</v>
      </c>
      <c r="V18" s="21">
        <v>30648</v>
      </c>
      <c r="W18" s="51">
        <f>S18+V18</f>
        <v>46227</v>
      </c>
      <c r="X18" s="53">
        <v>46188</v>
      </c>
      <c r="Y18" s="17">
        <f t="shared" si="12"/>
        <v>0.08443751623798956</v>
      </c>
    </row>
    <row r="19" spans="1:25" ht="18" customHeight="1">
      <c r="A19" s="19" t="s">
        <v>27</v>
      </c>
      <c r="B19" s="20">
        <v>2</v>
      </c>
      <c r="C19" s="21">
        <v>973738</v>
      </c>
      <c r="D19" s="21">
        <v>980178</v>
      </c>
      <c r="E19" s="17">
        <f t="shared" si="1"/>
        <v>-0.6570235202177588</v>
      </c>
      <c r="F19" s="21">
        <v>2070607</v>
      </c>
      <c r="G19" s="18">
        <f t="shared" si="21"/>
        <v>3044345</v>
      </c>
      <c r="H19" s="18">
        <v>2974429</v>
      </c>
      <c r="I19" s="17">
        <f t="shared" si="14"/>
        <v>2.350568798246666</v>
      </c>
      <c r="J19" s="40">
        <v>2</v>
      </c>
      <c r="K19" s="17">
        <v>10621.605999999998</v>
      </c>
      <c r="L19" s="41">
        <v>10617.505999999998</v>
      </c>
      <c r="M19" s="17">
        <f t="shared" si="3"/>
        <v>0.0386154714675957</v>
      </c>
      <c r="N19" s="17">
        <v>19862.9</v>
      </c>
      <c r="O19" s="38">
        <f>K19+N19</f>
        <v>30484.506</v>
      </c>
      <c r="P19" s="38">
        <v>30540.658</v>
      </c>
      <c r="Q19" s="17">
        <f t="shared" si="16"/>
        <v>-0.18385982384531152</v>
      </c>
      <c r="R19" s="40">
        <v>2</v>
      </c>
      <c r="S19" s="21">
        <v>7790</v>
      </c>
      <c r="T19" s="21">
        <v>9121</v>
      </c>
      <c r="U19" s="17">
        <f t="shared" si="5"/>
        <v>-14.592698169060414</v>
      </c>
      <c r="V19" s="21">
        <v>16335</v>
      </c>
      <c r="W19" s="51">
        <f>S19+V19</f>
        <v>24125</v>
      </c>
      <c r="X19" s="53">
        <v>26827</v>
      </c>
      <c r="Y19" s="17">
        <f t="shared" si="12"/>
        <v>-10.07194244604317</v>
      </c>
    </row>
    <row r="20" spans="1:25" ht="18" customHeight="1">
      <c r="A20" s="19" t="s">
        <v>28</v>
      </c>
      <c r="B20" s="20">
        <v>3</v>
      </c>
      <c r="C20" s="21">
        <v>388335</v>
      </c>
      <c r="D20" s="21">
        <v>329875</v>
      </c>
      <c r="E20" s="17">
        <f t="shared" si="1"/>
        <v>17.721864342554007</v>
      </c>
      <c r="F20" s="21">
        <v>771726</v>
      </c>
      <c r="G20" s="18">
        <f t="shared" si="21"/>
        <v>1160061</v>
      </c>
      <c r="H20" s="18">
        <v>978845</v>
      </c>
      <c r="I20" s="17">
        <f t="shared" si="14"/>
        <v>18.5132477562842</v>
      </c>
      <c r="J20" s="40">
        <v>3</v>
      </c>
      <c r="K20" s="17">
        <v>4882.489</v>
      </c>
      <c r="L20" s="41">
        <v>3552.52</v>
      </c>
      <c r="M20" s="17">
        <f t="shared" si="3"/>
        <v>37.43734025424206</v>
      </c>
      <c r="N20" s="17">
        <v>6656.700000000001</v>
      </c>
      <c r="O20" s="38">
        <f>K20+N20</f>
        <v>11539.189</v>
      </c>
      <c r="P20" s="38">
        <v>9132.701000000001</v>
      </c>
      <c r="Q20" s="17">
        <f t="shared" si="16"/>
        <v>26.35023308000557</v>
      </c>
      <c r="R20" s="40">
        <v>3</v>
      </c>
      <c r="S20" s="21">
        <v>3284</v>
      </c>
      <c r="T20" s="21">
        <v>2929</v>
      </c>
      <c r="U20" s="17">
        <f t="shared" si="5"/>
        <v>12.12017753499488</v>
      </c>
      <c r="V20" s="21">
        <v>6382</v>
      </c>
      <c r="W20" s="51">
        <f aca="true" t="shared" si="22" ref="W20:W25">S20+V20</f>
        <v>9666</v>
      </c>
      <c r="X20" s="53">
        <v>8625</v>
      </c>
      <c r="Y20" s="17">
        <f t="shared" si="12"/>
        <v>12.06956521739131</v>
      </c>
    </row>
    <row r="21" spans="1:25" ht="18" customHeight="1">
      <c r="A21" s="19" t="s">
        <v>29</v>
      </c>
      <c r="B21" s="20">
        <v>4</v>
      </c>
      <c r="C21" s="21">
        <v>40119</v>
      </c>
      <c r="D21" s="21">
        <v>38498</v>
      </c>
      <c r="E21" s="17">
        <f t="shared" si="1"/>
        <v>4.210608343290567</v>
      </c>
      <c r="F21" s="21">
        <v>79569</v>
      </c>
      <c r="G21" s="18">
        <f t="shared" si="21"/>
        <v>119688</v>
      </c>
      <c r="H21" s="18">
        <v>117434</v>
      </c>
      <c r="I21" s="17">
        <f t="shared" si="14"/>
        <v>1.9193759899177376</v>
      </c>
      <c r="J21" s="40">
        <v>4</v>
      </c>
      <c r="K21" s="17">
        <v>73.92</v>
      </c>
      <c r="L21" s="41">
        <v>55.662</v>
      </c>
      <c r="M21" s="17">
        <f t="shared" si="3"/>
        <v>32.801552225935104</v>
      </c>
      <c r="N21" s="17">
        <v>186.5</v>
      </c>
      <c r="O21" s="38">
        <f>K21+N21</f>
        <v>260.42</v>
      </c>
      <c r="P21" s="38">
        <v>247.132</v>
      </c>
      <c r="Q21" s="17">
        <f t="shared" si="16"/>
        <v>5.376883608759697</v>
      </c>
      <c r="R21" s="40">
        <v>4</v>
      </c>
      <c r="S21" s="21">
        <v>500</v>
      </c>
      <c r="T21" s="21">
        <v>497</v>
      </c>
      <c r="U21" s="17">
        <f t="shared" si="5"/>
        <v>0.6036217303822866</v>
      </c>
      <c r="V21" s="21">
        <v>984</v>
      </c>
      <c r="W21" s="51">
        <f t="shared" si="22"/>
        <v>1484</v>
      </c>
      <c r="X21" s="53">
        <v>1479</v>
      </c>
      <c r="Y21" s="17">
        <f t="shared" si="12"/>
        <v>0.33806626098715764</v>
      </c>
    </row>
    <row r="22" spans="1:25" ht="18" customHeight="1">
      <c r="A22" s="14" t="s">
        <v>30</v>
      </c>
      <c r="B22" s="20">
        <v>5</v>
      </c>
      <c r="C22" s="21">
        <v>15826</v>
      </c>
      <c r="D22" s="21">
        <v>3214</v>
      </c>
      <c r="E22" s="17"/>
      <c r="F22" s="16">
        <v>25319</v>
      </c>
      <c r="G22" s="18">
        <f t="shared" si="21"/>
        <v>41145</v>
      </c>
      <c r="H22" s="18">
        <v>3214</v>
      </c>
      <c r="I22" s="17"/>
      <c r="J22" s="40">
        <v>5</v>
      </c>
      <c r="K22" s="17">
        <v>25.251</v>
      </c>
      <c r="L22" s="41">
        <v>0</v>
      </c>
      <c r="M22" s="17"/>
      <c r="N22" s="38">
        <v>56.7</v>
      </c>
      <c r="O22" s="38">
        <v>81.941</v>
      </c>
      <c r="P22" s="38">
        <v>0</v>
      </c>
      <c r="Q22" s="17"/>
      <c r="R22" s="40">
        <v>5</v>
      </c>
      <c r="S22" s="21">
        <v>168</v>
      </c>
      <c r="T22" s="21">
        <v>28</v>
      </c>
      <c r="U22" s="17"/>
      <c r="V22" s="16">
        <v>294</v>
      </c>
      <c r="W22" s="51">
        <f t="shared" si="22"/>
        <v>462</v>
      </c>
      <c r="X22" s="53">
        <v>28</v>
      </c>
      <c r="Y22" s="17"/>
    </row>
    <row r="23" spans="1:25" s="2" customFormat="1" ht="18" customHeight="1">
      <c r="A23" s="14" t="s">
        <v>31</v>
      </c>
      <c r="B23" s="15">
        <v>6</v>
      </c>
      <c r="C23" s="16">
        <v>7505</v>
      </c>
      <c r="D23" s="16">
        <v>9863</v>
      </c>
      <c r="E23" s="17">
        <f>(C23/D23-1)*100</f>
        <v>-23.907533204907228</v>
      </c>
      <c r="F23" s="16">
        <v>13860</v>
      </c>
      <c r="G23" s="18">
        <f t="shared" si="21"/>
        <v>21365</v>
      </c>
      <c r="H23" s="18">
        <v>23399</v>
      </c>
      <c r="I23" s="17">
        <f t="shared" si="14"/>
        <v>-8.692679174323692</v>
      </c>
      <c r="J23" s="37">
        <v>6</v>
      </c>
      <c r="K23" s="38">
        <v>13.28</v>
      </c>
      <c r="L23" s="39">
        <v>5.651</v>
      </c>
      <c r="M23" s="17">
        <f>(K23/L23-1)*100</f>
        <v>135.00265439745175</v>
      </c>
      <c r="N23" s="38">
        <v>52.5</v>
      </c>
      <c r="O23" s="38">
        <f>K23+N23</f>
        <v>65.78</v>
      </c>
      <c r="P23" s="38">
        <v>16.817999999999998</v>
      </c>
      <c r="Q23" s="17">
        <f t="shared" si="16"/>
        <v>291.12855274111075</v>
      </c>
      <c r="R23" s="37">
        <v>6</v>
      </c>
      <c r="S23" s="16">
        <v>96</v>
      </c>
      <c r="T23" s="16">
        <v>144</v>
      </c>
      <c r="U23" s="17">
        <f>(S23/T23-1)*100</f>
        <v>-33.333333333333336</v>
      </c>
      <c r="V23" s="16">
        <v>186</v>
      </c>
      <c r="W23" s="51">
        <f t="shared" si="22"/>
        <v>282</v>
      </c>
      <c r="X23" s="53">
        <v>379</v>
      </c>
      <c r="Y23" s="17">
        <f t="shared" si="12"/>
        <v>-25.59366754617414</v>
      </c>
    </row>
    <row r="24" spans="1:25" s="1" customFormat="1" ht="18" customHeight="1">
      <c r="A24" s="11" t="s">
        <v>32</v>
      </c>
      <c r="B24" s="12"/>
      <c r="C24" s="13">
        <f aca="true" t="shared" si="23" ref="C24:H24">SUM(C25:C33)</f>
        <v>3761527</v>
      </c>
      <c r="D24" s="13">
        <f t="shared" si="23"/>
        <v>3150411</v>
      </c>
      <c r="E24" s="10">
        <f>(C24/D24-1)*100</f>
        <v>19.397976962370933</v>
      </c>
      <c r="F24" s="13">
        <f t="shared" si="23"/>
        <v>7177044</v>
      </c>
      <c r="G24" s="13">
        <f t="shared" si="23"/>
        <v>10938571</v>
      </c>
      <c r="H24" s="13">
        <f t="shared" si="23"/>
        <v>9148833</v>
      </c>
      <c r="I24" s="10">
        <f t="shared" si="14"/>
        <v>19.56247315914499</v>
      </c>
      <c r="J24" s="36"/>
      <c r="K24" s="10">
        <f aca="true" t="shared" si="24" ref="K24:P24">SUM(K25:K33)</f>
        <v>32655.298</v>
      </c>
      <c r="L24" s="10">
        <f t="shared" si="24"/>
        <v>33892.62600000001</v>
      </c>
      <c r="M24" s="10">
        <f>(K24/L24-1)*100</f>
        <v>-3.650729217618054</v>
      </c>
      <c r="N24" s="10">
        <f t="shared" si="24"/>
        <v>54814.29699999999</v>
      </c>
      <c r="O24" s="10">
        <f t="shared" si="24"/>
        <v>87469.47699999998</v>
      </c>
      <c r="P24" s="10">
        <f t="shared" si="24"/>
        <v>86918.11900000002</v>
      </c>
      <c r="Q24" s="10">
        <f t="shared" si="16"/>
        <v>0.6343418453406358</v>
      </c>
      <c r="R24" s="36"/>
      <c r="S24" s="13">
        <f aca="true" t="shared" si="25" ref="S24:X24">SUM(S25:S33)</f>
        <v>38758</v>
      </c>
      <c r="T24" s="13">
        <f t="shared" si="25"/>
        <v>31230</v>
      </c>
      <c r="U24" s="10">
        <f>(S24/T24-1)*100</f>
        <v>24.10502721741914</v>
      </c>
      <c r="V24" s="13">
        <f t="shared" si="25"/>
        <v>66572</v>
      </c>
      <c r="W24" s="13">
        <f t="shared" si="25"/>
        <v>105330</v>
      </c>
      <c r="X24" s="13">
        <f t="shared" si="25"/>
        <v>93108</v>
      </c>
      <c r="Y24" s="10">
        <f t="shared" si="12"/>
        <v>13.126691583966998</v>
      </c>
    </row>
    <row r="25" spans="1:25" s="2" customFormat="1" ht="18" customHeight="1">
      <c r="A25" s="14" t="s">
        <v>33</v>
      </c>
      <c r="B25" s="15">
        <v>1</v>
      </c>
      <c r="C25" s="16">
        <v>1755969</v>
      </c>
      <c r="D25" s="16">
        <v>1516199</v>
      </c>
      <c r="E25" s="17">
        <f>(C25/D25-1)*100</f>
        <v>15.813887227204336</v>
      </c>
      <c r="F25" s="16">
        <v>3318286</v>
      </c>
      <c r="G25" s="18">
        <f>C25+F25</f>
        <v>5074255</v>
      </c>
      <c r="H25" s="18">
        <v>4426879</v>
      </c>
      <c r="I25" s="17">
        <f t="shared" si="14"/>
        <v>14.62375637554132</v>
      </c>
      <c r="J25" s="37">
        <v>1</v>
      </c>
      <c r="K25" s="38">
        <v>18925.569</v>
      </c>
      <c r="L25" s="39">
        <v>19376.096000000005</v>
      </c>
      <c r="M25" s="17">
        <f>(K25/L25-1)*100</f>
        <v>-2.3251691155948273</v>
      </c>
      <c r="N25" s="38">
        <v>32193.5</v>
      </c>
      <c r="O25" s="38">
        <v>51119.024</v>
      </c>
      <c r="P25" s="38">
        <v>50247.17600000001</v>
      </c>
      <c r="Q25" s="17">
        <f t="shared" si="16"/>
        <v>1.7351184074503756</v>
      </c>
      <c r="R25" s="37">
        <v>1</v>
      </c>
      <c r="S25" s="16">
        <v>14123</v>
      </c>
      <c r="T25" s="16">
        <v>13015</v>
      </c>
      <c r="U25" s="17">
        <f>(S25/T25-1)*100</f>
        <v>8.51325393776412</v>
      </c>
      <c r="V25" s="16">
        <v>26691</v>
      </c>
      <c r="W25" s="51">
        <f t="shared" si="22"/>
        <v>40814</v>
      </c>
      <c r="X25" s="54">
        <v>38809</v>
      </c>
      <c r="Y25" s="17">
        <f t="shared" si="12"/>
        <v>5.16632739828391</v>
      </c>
    </row>
    <row r="26" spans="1:25" s="2" customFormat="1" ht="18" customHeight="1">
      <c r="A26" s="14" t="s">
        <v>34</v>
      </c>
      <c r="B26" s="15">
        <v>2</v>
      </c>
      <c r="C26" s="16">
        <v>1090703</v>
      </c>
      <c r="D26" s="16">
        <v>906085</v>
      </c>
      <c r="E26" s="17">
        <f aca="true" t="shared" si="26" ref="E26:E39">(C26/D26-1)*100</f>
        <v>20.37535109840689</v>
      </c>
      <c r="F26" s="16">
        <v>2117506</v>
      </c>
      <c r="G26" s="18">
        <f aca="true" t="shared" si="27" ref="G26:G33">C26+F26</f>
        <v>3208209</v>
      </c>
      <c r="H26" s="18">
        <v>2664376</v>
      </c>
      <c r="I26" s="17">
        <f t="shared" si="14"/>
        <v>20.411270781601388</v>
      </c>
      <c r="J26" s="37">
        <v>2</v>
      </c>
      <c r="K26" s="38">
        <v>7625.22</v>
      </c>
      <c r="L26" s="39">
        <v>7597.021</v>
      </c>
      <c r="M26" s="17">
        <f aca="true" t="shared" si="28" ref="M26:M39">(K26/L26-1)*100</f>
        <v>0.37118496842381</v>
      </c>
      <c r="N26" s="38">
        <v>13387.778999999999</v>
      </c>
      <c r="O26" s="38">
        <f aca="true" t="shared" si="29" ref="O26:O33">K26+N26</f>
        <v>21012.999</v>
      </c>
      <c r="P26" s="38">
        <v>21087.22</v>
      </c>
      <c r="Q26" s="17">
        <f t="shared" si="16"/>
        <v>-0.3519714784594674</v>
      </c>
      <c r="R26" s="37">
        <v>2</v>
      </c>
      <c r="S26" s="16">
        <v>8717</v>
      </c>
      <c r="T26" s="16">
        <v>8099</v>
      </c>
      <c r="U26" s="17">
        <f aca="true" t="shared" si="30" ref="U26:U39">(S26/T26-1)*100</f>
        <v>7.630571675515485</v>
      </c>
      <c r="V26" s="16">
        <v>17267</v>
      </c>
      <c r="W26" s="51">
        <f aca="true" t="shared" si="31" ref="W26:W33">S26+V26</f>
        <v>25984</v>
      </c>
      <c r="X26" s="54">
        <v>23965</v>
      </c>
      <c r="Y26" s="17">
        <f t="shared" si="12"/>
        <v>8.424786146463603</v>
      </c>
    </row>
    <row r="27" spans="1:25" ht="18" customHeight="1">
      <c r="A27" s="19" t="s">
        <v>35</v>
      </c>
      <c r="B27" s="20">
        <v>3</v>
      </c>
      <c r="C27" s="21">
        <v>449382</v>
      </c>
      <c r="D27" s="21">
        <v>372114</v>
      </c>
      <c r="E27" s="17">
        <f t="shared" si="26"/>
        <v>20.7646043954272</v>
      </c>
      <c r="F27" s="21">
        <v>878283</v>
      </c>
      <c r="G27" s="18">
        <f t="shared" si="27"/>
        <v>1327665</v>
      </c>
      <c r="H27" s="18">
        <v>1056111</v>
      </c>
      <c r="I27" s="17">
        <f t="shared" si="14"/>
        <v>25.71263816019338</v>
      </c>
      <c r="J27" s="40">
        <v>4</v>
      </c>
      <c r="K27" s="17">
        <v>2298.0229999999997</v>
      </c>
      <c r="L27" s="41">
        <v>3963.2090000000003</v>
      </c>
      <c r="M27" s="17">
        <f t="shared" si="28"/>
        <v>-42.016103617043676</v>
      </c>
      <c r="N27" s="17">
        <v>4706.091</v>
      </c>
      <c r="O27" s="38">
        <f t="shared" si="29"/>
        <v>7004.114</v>
      </c>
      <c r="P27" s="38">
        <v>8696.725</v>
      </c>
      <c r="Q27" s="17">
        <f t="shared" si="16"/>
        <v>-19.462625298603797</v>
      </c>
      <c r="R27" s="40">
        <v>4</v>
      </c>
      <c r="S27" s="21">
        <v>4349</v>
      </c>
      <c r="T27" s="21">
        <v>4079</v>
      </c>
      <c r="U27" s="17">
        <f t="shared" si="30"/>
        <v>6.619269428781571</v>
      </c>
      <c r="V27" s="21">
        <v>8707</v>
      </c>
      <c r="W27" s="51">
        <f t="shared" si="31"/>
        <v>13056</v>
      </c>
      <c r="X27" s="54">
        <v>11619</v>
      </c>
      <c r="Y27" s="17">
        <f t="shared" si="12"/>
        <v>12.367673638006703</v>
      </c>
    </row>
    <row r="28" spans="1:25" ht="18" customHeight="1">
      <c r="A28" s="19" t="s">
        <v>36</v>
      </c>
      <c r="B28" s="20">
        <v>4</v>
      </c>
      <c r="C28" s="21">
        <v>137428</v>
      </c>
      <c r="D28" s="21">
        <v>109855</v>
      </c>
      <c r="E28" s="17">
        <f t="shared" si="26"/>
        <v>25.09944927404306</v>
      </c>
      <c r="F28" s="21">
        <v>257006</v>
      </c>
      <c r="G28" s="18">
        <f t="shared" si="27"/>
        <v>394434</v>
      </c>
      <c r="H28" s="18">
        <v>313248</v>
      </c>
      <c r="I28" s="17">
        <f t="shared" si="14"/>
        <v>25.917483910511805</v>
      </c>
      <c r="J28" s="40">
        <v>6</v>
      </c>
      <c r="K28" s="17">
        <v>419.249</v>
      </c>
      <c r="L28" s="41">
        <v>447.876</v>
      </c>
      <c r="M28" s="17">
        <f t="shared" si="28"/>
        <v>-6.391724495172757</v>
      </c>
      <c r="N28" s="17">
        <v>752.3900000000001</v>
      </c>
      <c r="O28" s="38">
        <f t="shared" si="29"/>
        <v>1171.6390000000001</v>
      </c>
      <c r="P28" s="38">
        <v>1182.135</v>
      </c>
      <c r="Q28" s="17">
        <f t="shared" si="16"/>
        <v>-0.8878850554293605</v>
      </c>
      <c r="R28" s="40">
        <v>6</v>
      </c>
      <c r="S28" s="21">
        <v>1236</v>
      </c>
      <c r="T28" s="21">
        <v>1012</v>
      </c>
      <c r="U28" s="17">
        <f t="shared" si="30"/>
        <v>22.134387351778663</v>
      </c>
      <c r="V28" s="21">
        <v>2330</v>
      </c>
      <c r="W28" s="51">
        <f t="shared" si="31"/>
        <v>3566</v>
      </c>
      <c r="X28" s="54">
        <v>2989</v>
      </c>
      <c r="Y28" s="17">
        <f t="shared" si="12"/>
        <v>19.304115088658413</v>
      </c>
    </row>
    <row r="29" spans="1:25" s="2" customFormat="1" ht="18" customHeight="1">
      <c r="A29" s="14" t="s">
        <v>37</v>
      </c>
      <c r="B29" s="15">
        <v>5</v>
      </c>
      <c r="C29" s="28">
        <v>112395</v>
      </c>
      <c r="D29" s="28">
        <v>102278</v>
      </c>
      <c r="E29" s="17">
        <f t="shared" si="26"/>
        <v>9.891667807348604</v>
      </c>
      <c r="F29" s="28">
        <v>204645</v>
      </c>
      <c r="G29" s="18">
        <f t="shared" si="27"/>
        <v>317040</v>
      </c>
      <c r="H29" s="18">
        <v>272393</v>
      </c>
      <c r="I29" s="17">
        <f t="shared" si="14"/>
        <v>16.390656147551507</v>
      </c>
      <c r="J29" s="37">
        <v>5</v>
      </c>
      <c r="K29" s="45">
        <v>519.962</v>
      </c>
      <c r="L29" s="46">
        <v>393.9</v>
      </c>
      <c r="M29" s="17">
        <f t="shared" si="28"/>
        <v>32.00355420157401</v>
      </c>
      <c r="N29" s="45">
        <v>948.7</v>
      </c>
      <c r="O29" s="38">
        <v>1468.636</v>
      </c>
      <c r="P29" s="38">
        <v>979.913</v>
      </c>
      <c r="Q29" s="17">
        <f t="shared" si="16"/>
        <v>49.874121478131215</v>
      </c>
      <c r="R29" s="37">
        <v>7</v>
      </c>
      <c r="S29" s="16">
        <v>1078</v>
      </c>
      <c r="T29" s="16">
        <v>1036</v>
      </c>
      <c r="U29" s="17">
        <f t="shared" si="30"/>
        <v>4.054054054054057</v>
      </c>
      <c r="V29" s="16">
        <v>2049</v>
      </c>
      <c r="W29" s="51">
        <f t="shared" si="31"/>
        <v>3127</v>
      </c>
      <c r="X29" s="54">
        <v>2770</v>
      </c>
      <c r="Y29" s="17">
        <f t="shared" si="12"/>
        <v>12.888086642599283</v>
      </c>
    </row>
    <row r="30" spans="1:25" ht="18" customHeight="1">
      <c r="A30" s="19" t="s">
        <v>38</v>
      </c>
      <c r="B30" s="20">
        <v>6</v>
      </c>
      <c r="C30" s="21">
        <v>67527</v>
      </c>
      <c r="D30" s="21">
        <v>44529</v>
      </c>
      <c r="E30" s="17">
        <f t="shared" si="26"/>
        <v>51.64724112376204</v>
      </c>
      <c r="F30" s="21">
        <v>122287</v>
      </c>
      <c r="G30" s="18">
        <f t="shared" si="27"/>
        <v>189814</v>
      </c>
      <c r="H30" s="18">
        <v>125882</v>
      </c>
      <c r="I30" s="17">
        <f t="shared" si="14"/>
        <v>50.787245197883735</v>
      </c>
      <c r="J30" s="40">
        <v>7</v>
      </c>
      <c r="K30" s="17">
        <v>118.743</v>
      </c>
      <c r="L30" s="41">
        <v>91.82900000000001</v>
      </c>
      <c r="M30" s="17">
        <f t="shared" si="28"/>
        <v>29.308824009844358</v>
      </c>
      <c r="N30" s="17">
        <v>229.7</v>
      </c>
      <c r="O30" s="38">
        <f>K30+N30</f>
        <v>348.443</v>
      </c>
      <c r="P30" s="38">
        <v>237.519</v>
      </c>
      <c r="Q30" s="17">
        <f t="shared" si="16"/>
        <v>46.701106016781814</v>
      </c>
      <c r="R30" s="40">
        <v>8</v>
      </c>
      <c r="S30" s="21">
        <v>598</v>
      </c>
      <c r="T30" s="21">
        <v>458</v>
      </c>
      <c r="U30" s="17">
        <f t="shared" si="30"/>
        <v>30.567685589519655</v>
      </c>
      <c r="V30" s="21">
        <v>1094</v>
      </c>
      <c r="W30" s="51">
        <f t="shared" si="31"/>
        <v>1692</v>
      </c>
      <c r="X30" s="54">
        <v>1330</v>
      </c>
      <c r="Y30" s="17">
        <f t="shared" si="12"/>
        <v>27.218045112781965</v>
      </c>
    </row>
    <row r="31" spans="1:25" ht="18" customHeight="1">
      <c r="A31" s="19" t="s">
        <v>39</v>
      </c>
      <c r="B31" s="20">
        <v>7</v>
      </c>
      <c r="C31" s="21">
        <v>60949</v>
      </c>
      <c r="D31" s="21">
        <v>20125</v>
      </c>
      <c r="E31" s="17"/>
      <c r="F31" s="21">
        <v>115056</v>
      </c>
      <c r="G31" s="18">
        <f t="shared" si="27"/>
        <v>176005</v>
      </c>
      <c r="H31" s="18">
        <v>47769</v>
      </c>
      <c r="I31" s="17"/>
      <c r="J31" s="40">
        <v>8</v>
      </c>
      <c r="K31" s="17">
        <v>111.911</v>
      </c>
      <c r="L31" s="41">
        <v>9.201</v>
      </c>
      <c r="M31" s="17"/>
      <c r="N31" s="17">
        <v>142.077</v>
      </c>
      <c r="O31" s="38">
        <f t="shared" si="29"/>
        <v>253.988</v>
      </c>
      <c r="P31" s="38">
        <v>13.475000000000001</v>
      </c>
      <c r="Q31" s="17"/>
      <c r="R31" s="40">
        <v>3</v>
      </c>
      <c r="S31" s="21">
        <v>4415</v>
      </c>
      <c r="T31" s="21">
        <v>220</v>
      </c>
      <c r="U31" s="17"/>
      <c r="V31" s="21">
        <v>3449</v>
      </c>
      <c r="W31" s="51">
        <f t="shared" si="31"/>
        <v>7864</v>
      </c>
      <c r="X31" s="54">
        <v>538</v>
      </c>
      <c r="Y31" s="17"/>
    </row>
    <row r="32" spans="1:25" ht="18" customHeight="1">
      <c r="A32" s="19" t="s">
        <v>40</v>
      </c>
      <c r="B32" s="20">
        <v>8</v>
      </c>
      <c r="C32" s="21">
        <v>44623</v>
      </c>
      <c r="D32" s="21">
        <v>42437</v>
      </c>
      <c r="E32" s="17">
        <f t="shared" si="26"/>
        <v>5.151165256733514</v>
      </c>
      <c r="F32" s="21">
        <v>91663</v>
      </c>
      <c r="G32" s="18">
        <f t="shared" si="27"/>
        <v>136286</v>
      </c>
      <c r="H32" s="18">
        <v>132585</v>
      </c>
      <c r="I32" s="17">
        <f t="shared" si="14"/>
        <v>2.7914168269412176</v>
      </c>
      <c r="J32" s="40">
        <v>3</v>
      </c>
      <c r="K32" s="17">
        <v>2606.782</v>
      </c>
      <c r="L32" s="41">
        <v>1977.2830000000001</v>
      </c>
      <c r="M32" s="17">
        <f t="shared" si="28"/>
        <v>31.836565630716485</v>
      </c>
      <c r="N32" s="17">
        <v>2411.4</v>
      </c>
      <c r="O32" s="38">
        <v>5018.135</v>
      </c>
      <c r="P32" s="38">
        <v>4379.7080000000005</v>
      </c>
      <c r="Q32" s="17">
        <f t="shared" si="16"/>
        <v>14.576930699489555</v>
      </c>
      <c r="R32" s="40">
        <v>9</v>
      </c>
      <c r="S32" s="21">
        <v>518</v>
      </c>
      <c r="T32" s="21">
        <v>561</v>
      </c>
      <c r="U32" s="17">
        <f t="shared" si="30"/>
        <v>-7.664884135472372</v>
      </c>
      <c r="V32" s="21">
        <v>915</v>
      </c>
      <c r="W32" s="51">
        <f t="shared" si="31"/>
        <v>1433</v>
      </c>
      <c r="X32" s="54">
        <v>1622</v>
      </c>
      <c r="Y32" s="17">
        <f t="shared" si="12"/>
        <v>-11.652281134401976</v>
      </c>
    </row>
    <row r="33" spans="1:25" ht="18" customHeight="1">
      <c r="A33" s="19" t="s">
        <v>41</v>
      </c>
      <c r="B33" s="20">
        <v>9</v>
      </c>
      <c r="C33" s="21">
        <v>42551</v>
      </c>
      <c r="D33" s="21">
        <v>36789</v>
      </c>
      <c r="E33" s="17">
        <f t="shared" si="26"/>
        <v>15.662290358531084</v>
      </c>
      <c r="F33" s="21">
        <v>72312</v>
      </c>
      <c r="G33" s="18">
        <f t="shared" si="27"/>
        <v>114863</v>
      </c>
      <c r="H33" s="18">
        <v>109590</v>
      </c>
      <c r="I33" s="17">
        <f t="shared" si="14"/>
        <v>4.811570398759013</v>
      </c>
      <c r="J33" s="40">
        <v>9</v>
      </c>
      <c r="K33" s="17">
        <v>29.839000000000002</v>
      </c>
      <c r="L33" s="41">
        <v>36.211</v>
      </c>
      <c r="M33" s="17">
        <f t="shared" si="28"/>
        <v>-17.596862831736203</v>
      </c>
      <c r="N33" s="17">
        <v>42.66</v>
      </c>
      <c r="O33" s="38">
        <f t="shared" si="29"/>
        <v>72.499</v>
      </c>
      <c r="P33" s="38">
        <v>94.24799999999999</v>
      </c>
      <c r="Q33" s="17">
        <f t="shared" si="16"/>
        <v>-23.076351752822344</v>
      </c>
      <c r="R33" s="40">
        <v>5</v>
      </c>
      <c r="S33" s="21">
        <v>3724</v>
      </c>
      <c r="T33" s="21">
        <v>2750</v>
      </c>
      <c r="U33" s="17">
        <f t="shared" si="30"/>
        <v>35.418181818181814</v>
      </c>
      <c r="V33" s="21">
        <v>4070</v>
      </c>
      <c r="W33" s="51">
        <f t="shared" si="31"/>
        <v>7794</v>
      </c>
      <c r="X33" s="54">
        <v>9466</v>
      </c>
      <c r="Y33" s="17">
        <f t="shared" si="12"/>
        <v>-17.663215719416858</v>
      </c>
    </row>
    <row r="34" spans="1:25" s="3" customFormat="1" ht="18" customHeight="1">
      <c r="A34" s="11" t="s">
        <v>42</v>
      </c>
      <c r="B34" s="29"/>
      <c r="C34" s="13">
        <f>SUM(C35:C43)</f>
        <v>3437806</v>
      </c>
      <c r="D34" s="13">
        <f>SUM(D35:D43)</f>
        <v>2882490</v>
      </c>
      <c r="E34" s="10">
        <f t="shared" si="26"/>
        <v>19.265149228618306</v>
      </c>
      <c r="F34" s="13">
        <f>SUM(F35:F43)</f>
        <v>6496862</v>
      </c>
      <c r="G34" s="13">
        <f>SUM(G35:G43)</f>
        <v>9932848</v>
      </c>
      <c r="H34" s="13">
        <f>SUM(H35:H43)</f>
        <v>8367026</v>
      </c>
      <c r="I34" s="10">
        <f t="shared" si="14"/>
        <v>18.714200242714686</v>
      </c>
      <c r="J34" s="47"/>
      <c r="K34" s="10">
        <f>SUM(K35:K43)</f>
        <v>48773.215000000004</v>
      </c>
      <c r="L34" s="10">
        <f>SUM(L35:L43)</f>
        <v>43099.796</v>
      </c>
      <c r="M34" s="10">
        <f t="shared" si="28"/>
        <v>13.16344745576059</v>
      </c>
      <c r="N34" s="10">
        <f>SUM(N35:N43)</f>
        <v>73874.691</v>
      </c>
      <c r="O34" s="10">
        <f>SUM(O35:O43)</f>
        <v>122716.10100000001</v>
      </c>
      <c r="P34" s="10">
        <f>SUM(P35:P43)</f>
        <v>114323.88100000001</v>
      </c>
      <c r="Q34" s="10">
        <f t="shared" si="16"/>
        <v>7.340740995313122</v>
      </c>
      <c r="R34" s="47"/>
      <c r="S34" s="13">
        <f>SUM(S35:S43)</f>
        <v>35614</v>
      </c>
      <c r="T34" s="13">
        <f>SUM(T35:T43)</f>
        <v>33247</v>
      </c>
      <c r="U34" s="10">
        <f t="shared" si="30"/>
        <v>7.119439347911083</v>
      </c>
      <c r="V34" s="13">
        <f>SUM(V35:V43)</f>
        <v>64467</v>
      </c>
      <c r="W34" s="13">
        <f>SUM(W35:W43)</f>
        <v>100061</v>
      </c>
      <c r="X34" s="13">
        <f>SUM(X35:X43)</f>
        <v>89215</v>
      </c>
      <c r="Y34" s="10">
        <f t="shared" si="12"/>
        <v>12.15714846158158</v>
      </c>
    </row>
    <row r="35" spans="1:25" s="4" customFormat="1" ht="18" customHeight="1">
      <c r="A35" s="30" t="s">
        <v>43</v>
      </c>
      <c r="B35" s="31">
        <v>1</v>
      </c>
      <c r="C35" s="21">
        <v>1970854</v>
      </c>
      <c r="D35" s="21">
        <v>1726945</v>
      </c>
      <c r="E35" s="17">
        <f t="shared" si="26"/>
        <v>14.123727159811118</v>
      </c>
      <c r="F35" s="21">
        <v>3709203</v>
      </c>
      <c r="G35" s="18">
        <v>5680162</v>
      </c>
      <c r="H35" s="18">
        <v>5113293</v>
      </c>
      <c r="I35" s="17">
        <f t="shared" si="14"/>
        <v>11.086182622431373</v>
      </c>
      <c r="J35" s="48">
        <v>1</v>
      </c>
      <c r="K35" s="17">
        <v>32437.520000000004</v>
      </c>
      <c r="L35" s="41">
        <v>29752.1</v>
      </c>
      <c r="M35" s="17">
        <f t="shared" si="28"/>
        <v>9.0259847204063</v>
      </c>
      <c r="N35" s="17">
        <v>50646.954</v>
      </c>
      <c r="O35" s="38">
        <v>83084.57400000001</v>
      </c>
      <c r="P35" s="38">
        <v>80280.4</v>
      </c>
      <c r="Q35" s="17">
        <f t="shared" si="16"/>
        <v>3.4929746239430903</v>
      </c>
      <c r="R35" s="48">
        <v>1</v>
      </c>
      <c r="S35" s="21">
        <v>16417</v>
      </c>
      <c r="T35" s="21">
        <v>14663</v>
      </c>
      <c r="U35" s="17">
        <f t="shared" si="30"/>
        <v>11.96208142944828</v>
      </c>
      <c r="V35" s="21">
        <v>30582</v>
      </c>
      <c r="W35" s="51">
        <f>S35+V35</f>
        <v>46999</v>
      </c>
      <c r="X35" s="53">
        <v>43831</v>
      </c>
      <c r="Y35" s="17">
        <f t="shared" si="12"/>
        <v>7.227761173598601</v>
      </c>
    </row>
    <row r="36" spans="1:25" s="4" customFormat="1" ht="18" customHeight="1">
      <c r="A36" s="30" t="s">
        <v>44</v>
      </c>
      <c r="B36" s="31">
        <v>2</v>
      </c>
      <c r="C36" s="21">
        <v>558883</v>
      </c>
      <c r="D36" s="21">
        <v>436365</v>
      </c>
      <c r="E36" s="17">
        <f t="shared" si="26"/>
        <v>28.076953926185656</v>
      </c>
      <c r="F36" s="21">
        <v>993624</v>
      </c>
      <c r="G36" s="18">
        <f>C36+F36</f>
        <v>1552507</v>
      </c>
      <c r="H36" s="18">
        <v>1237176</v>
      </c>
      <c r="I36" s="17">
        <f t="shared" si="14"/>
        <v>25.48796614224653</v>
      </c>
      <c r="J36" s="48">
        <v>2</v>
      </c>
      <c r="K36" s="17">
        <v>9526.614</v>
      </c>
      <c r="L36" s="41">
        <v>7054.883999999999</v>
      </c>
      <c r="M36" s="17">
        <f t="shared" si="28"/>
        <v>35.03572844004239</v>
      </c>
      <c r="N36" s="17">
        <v>13675.3</v>
      </c>
      <c r="O36" s="38">
        <f>K36+N36</f>
        <v>23201.913999999997</v>
      </c>
      <c r="P36" s="38">
        <v>17612.206</v>
      </c>
      <c r="Q36" s="17">
        <f t="shared" si="16"/>
        <v>31.737693733539118</v>
      </c>
      <c r="R36" s="48">
        <v>3</v>
      </c>
      <c r="S36" s="21">
        <v>4262</v>
      </c>
      <c r="T36" s="21">
        <v>3385</v>
      </c>
      <c r="U36" s="17">
        <f t="shared" si="30"/>
        <v>25.90841949778435</v>
      </c>
      <c r="V36" s="21">
        <v>7675</v>
      </c>
      <c r="W36" s="51">
        <f>S36+V36</f>
        <v>11937</v>
      </c>
      <c r="X36" s="53">
        <v>9868</v>
      </c>
      <c r="Y36" s="17">
        <f t="shared" si="12"/>
        <v>20.966761248479937</v>
      </c>
    </row>
    <row r="37" spans="1:25" s="4" customFormat="1" ht="18" customHeight="1">
      <c r="A37" s="30" t="s">
        <v>45</v>
      </c>
      <c r="B37" s="31">
        <v>3</v>
      </c>
      <c r="C37" s="21">
        <v>189946</v>
      </c>
      <c r="D37" s="21">
        <v>159794</v>
      </c>
      <c r="E37" s="17">
        <f t="shared" si="26"/>
        <v>18.8692942163035</v>
      </c>
      <c r="F37" s="21">
        <v>387874</v>
      </c>
      <c r="G37" s="18">
        <f>C37+F37</f>
        <v>577820</v>
      </c>
      <c r="H37" s="18">
        <v>466786</v>
      </c>
      <c r="I37" s="17">
        <f t="shared" si="14"/>
        <v>23.786917345421664</v>
      </c>
      <c r="J37" s="48">
        <v>4</v>
      </c>
      <c r="K37" s="17">
        <v>1367.6260000000002</v>
      </c>
      <c r="L37" s="41">
        <v>1507.9599999999998</v>
      </c>
      <c r="M37" s="17">
        <f t="shared" si="28"/>
        <v>-9.306215018965991</v>
      </c>
      <c r="N37" s="17">
        <v>2195</v>
      </c>
      <c r="O37" s="38">
        <f>K37+N37</f>
        <v>3562.626</v>
      </c>
      <c r="P37" s="38">
        <v>4017.607</v>
      </c>
      <c r="Q37" s="17">
        <f t="shared" si="16"/>
        <v>-11.324676604755012</v>
      </c>
      <c r="R37" s="48">
        <v>4</v>
      </c>
      <c r="S37" s="21">
        <v>3419</v>
      </c>
      <c r="T37" s="21">
        <v>2786</v>
      </c>
      <c r="U37" s="17">
        <f t="shared" si="30"/>
        <v>22.720746590093334</v>
      </c>
      <c r="V37" s="21">
        <v>5120</v>
      </c>
      <c r="W37" s="51">
        <f>S37+V37</f>
        <v>8539</v>
      </c>
      <c r="X37" s="53">
        <v>6766</v>
      </c>
      <c r="Y37" s="17">
        <f t="shared" si="12"/>
        <v>26.20455217262785</v>
      </c>
    </row>
    <row r="38" spans="1:25" s="4" customFormat="1" ht="18" customHeight="1">
      <c r="A38" s="30" t="s">
        <v>46</v>
      </c>
      <c r="B38" s="31">
        <v>4</v>
      </c>
      <c r="C38" s="21">
        <v>150853</v>
      </c>
      <c r="D38" s="21">
        <v>116719</v>
      </c>
      <c r="E38" s="17">
        <f t="shared" si="26"/>
        <v>29.244595995510593</v>
      </c>
      <c r="F38" s="21">
        <v>291370</v>
      </c>
      <c r="G38" s="18">
        <f>C38+F38</f>
        <v>442223</v>
      </c>
      <c r="H38" s="18">
        <v>310744</v>
      </c>
      <c r="I38" s="17">
        <f t="shared" si="14"/>
        <v>42.31103416316968</v>
      </c>
      <c r="J38" s="48">
        <v>3</v>
      </c>
      <c r="K38" s="17">
        <v>3155.693</v>
      </c>
      <c r="L38" s="41">
        <v>2732.377</v>
      </c>
      <c r="M38" s="17">
        <f t="shared" si="28"/>
        <v>15.492591249304176</v>
      </c>
      <c r="N38" s="17">
        <v>3732.9</v>
      </c>
      <c r="O38" s="38">
        <f>K38+N38</f>
        <v>6888.593000000001</v>
      </c>
      <c r="P38" s="38">
        <v>6882.758</v>
      </c>
      <c r="Q38" s="17">
        <f t="shared" si="16"/>
        <v>0.08477706175344935</v>
      </c>
      <c r="R38" s="48">
        <v>6</v>
      </c>
      <c r="S38" s="21">
        <v>2051</v>
      </c>
      <c r="T38" s="21">
        <v>2181</v>
      </c>
      <c r="U38" s="17">
        <f t="shared" si="30"/>
        <v>-5.960568546538281</v>
      </c>
      <c r="V38" s="21">
        <v>3489</v>
      </c>
      <c r="W38" s="51">
        <f>S38+V38</f>
        <v>5540</v>
      </c>
      <c r="X38" s="53">
        <v>5220</v>
      </c>
      <c r="Y38" s="17">
        <f t="shared" si="12"/>
        <v>6.130268199233724</v>
      </c>
    </row>
    <row r="39" spans="1:25" s="5" customFormat="1" ht="18" customHeight="1">
      <c r="A39" s="27" t="s">
        <v>47</v>
      </c>
      <c r="B39" s="32">
        <v>5</v>
      </c>
      <c r="C39" s="16">
        <v>147610</v>
      </c>
      <c r="D39" s="16">
        <v>100293</v>
      </c>
      <c r="E39" s="17">
        <f t="shared" si="26"/>
        <v>47.178766214990084</v>
      </c>
      <c r="F39" s="16">
        <v>277008</v>
      </c>
      <c r="G39" s="18">
        <v>422693</v>
      </c>
      <c r="H39" s="18">
        <v>273610</v>
      </c>
      <c r="I39" s="17">
        <f t="shared" si="14"/>
        <v>54.48740908592522</v>
      </c>
      <c r="J39" s="49">
        <v>6</v>
      </c>
      <c r="K39" s="38">
        <v>663.558</v>
      </c>
      <c r="L39" s="39">
        <v>476.601</v>
      </c>
      <c r="M39" s="17">
        <f t="shared" si="28"/>
        <v>39.22715227202629</v>
      </c>
      <c r="N39" s="38">
        <v>1014.1370000000001</v>
      </c>
      <c r="O39" s="38">
        <v>1745.79</v>
      </c>
      <c r="P39" s="38">
        <v>1495.2820000000002</v>
      </c>
      <c r="Q39" s="17">
        <f t="shared" si="16"/>
        <v>16.753227819234073</v>
      </c>
      <c r="R39" s="49">
        <v>2</v>
      </c>
      <c r="S39" s="16">
        <v>4566</v>
      </c>
      <c r="T39" s="16">
        <v>4178</v>
      </c>
      <c r="U39" s="17">
        <f t="shared" si="30"/>
        <v>9.286740067017707</v>
      </c>
      <c r="V39" s="16">
        <v>5270</v>
      </c>
      <c r="W39" s="51">
        <v>9816</v>
      </c>
      <c r="X39" s="53">
        <v>8530</v>
      </c>
      <c r="Y39" s="17">
        <f t="shared" si="12"/>
        <v>15.07620164126613</v>
      </c>
    </row>
    <row r="40" spans="1:25" s="5" customFormat="1" ht="18" customHeight="1">
      <c r="A40" s="27" t="s">
        <v>48</v>
      </c>
      <c r="B40" s="32">
        <v>6</v>
      </c>
      <c r="C40" s="16">
        <v>142721</v>
      </c>
      <c r="D40" s="16">
        <v>121682</v>
      </c>
      <c r="E40" s="17">
        <f>(C40/D40-1)*100</f>
        <v>17.290149734554006</v>
      </c>
      <c r="F40" s="16">
        <v>300048</v>
      </c>
      <c r="G40" s="18">
        <f>C40+F40</f>
        <v>442769</v>
      </c>
      <c r="H40" s="18">
        <v>355772</v>
      </c>
      <c r="I40" s="17">
        <f aca="true" t="shared" si="32" ref="I40:I49">(G40/H40-1)*100</f>
        <v>24.45302047378659</v>
      </c>
      <c r="J40" s="49">
        <v>5</v>
      </c>
      <c r="K40" s="38">
        <v>900.723</v>
      </c>
      <c r="L40" s="39">
        <v>718.37</v>
      </c>
      <c r="M40" s="17">
        <f>(K40/L40-1)*100</f>
        <v>25.384272728538203</v>
      </c>
      <c r="N40" s="38">
        <v>1251.5</v>
      </c>
      <c r="O40" s="38">
        <f>K40+N40</f>
        <v>2152.223</v>
      </c>
      <c r="P40" s="38">
        <v>1814.12</v>
      </c>
      <c r="Q40" s="17">
        <f aca="true" t="shared" si="33" ref="Q40:Q49">(O40/P40-1)*100</f>
        <v>18.637300729830454</v>
      </c>
      <c r="R40" s="49">
        <v>5</v>
      </c>
      <c r="S40" s="16">
        <v>2114</v>
      </c>
      <c r="T40" s="16">
        <v>3711</v>
      </c>
      <c r="U40" s="17">
        <f>(S40/T40-1)*100</f>
        <v>-43.03422258151441</v>
      </c>
      <c r="V40" s="16">
        <v>3252</v>
      </c>
      <c r="W40" s="51">
        <f>S40+V40</f>
        <v>5366</v>
      </c>
      <c r="X40" s="53">
        <v>8346</v>
      </c>
      <c r="Y40" s="17">
        <f>(W40/X40-1)*100</f>
        <v>-35.70572729451234</v>
      </c>
    </row>
    <row r="41" spans="1:25" s="5" customFormat="1" ht="18" customHeight="1">
      <c r="A41" s="27" t="s">
        <v>49</v>
      </c>
      <c r="B41" s="31">
        <v>7</v>
      </c>
      <c r="C41" s="16">
        <v>100119</v>
      </c>
      <c r="D41" s="16">
        <v>97365</v>
      </c>
      <c r="E41" s="17">
        <f>(C41/D41-1)*100</f>
        <v>2.828531813279933</v>
      </c>
      <c r="F41" s="16">
        <v>196401</v>
      </c>
      <c r="G41" s="18">
        <f>C41+F41</f>
        <v>296520</v>
      </c>
      <c r="H41" s="18">
        <v>271797</v>
      </c>
      <c r="I41" s="17">
        <f t="shared" si="32"/>
        <v>9.096126888817757</v>
      </c>
      <c r="J41" s="49">
        <v>8</v>
      </c>
      <c r="K41" s="38">
        <v>269.799</v>
      </c>
      <c r="L41" s="39">
        <v>311.411</v>
      </c>
      <c r="M41" s="17">
        <f>(K41/L41-1)*100</f>
        <v>-13.362405310024384</v>
      </c>
      <c r="N41" s="38">
        <v>558.3</v>
      </c>
      <c r="O41" s="38">
        <f>K41+N41</f>
        <v>828.0989999999999</v>
      </c>
      <c r="P41" s="38">
        <v>929.6290000000001</v>
      </c>
      <c r="Q41" s="17">
        <f t="shared" si="33"/>
        <v>-10.921561181933892</v>
      </c>
      <c r="R41" s="49">
        <v>7</v>
      </c>
      <c r="S41" s="16">
        <v>1054</v>
      </c>
      <c r="T41" s="16">
        <v>990</v>
      </c>
      <c r="U41" s="17">
        <f>(S41/T41-1)*100</f>
        <v>6.464646464646462</v>
      </c>
      <c r="V41" s="16">
        <v>2084</v>
      </c>
      <c r="W41" s="51">
        <f>S41+V41</f>
        <v>3138</v>
      </c>
      <c r="X41" s="53">
        <v>2860</v>
      </c>
      <c r="Y41" s="17">
        <f aca="true" t="shared" si="34" ref="Y41:Y56">(W41/X41-1)*100</f>
        <v>9.720279720279713</v>
      </c>
    </row>
    <row r="42" spans="1:25" s="4" customFormat="1" ht="18" customHeight="1">
      <c r="A42" s="30" t="s">
        <v>50</v>
      </c>
      <c r="B42" s="31">
        <v>8</v>
      </c>
      <c r="C42" s="21">
        <v>99071</v>
      </c>
      <c r="D42" s="21">
        <v>54322</v>
      </c>
      <c r="E42" s="17">
        <f>(C42/D42-1)*100</f>
        <v>82.37730569566659</v>
      </c>
      <c r="F42" s="21">
        <v>176244</v>
      </c>
      <c r="G42" s="18">
        <f>C42+F42</f>
        <v>275315</v>
      </c>
      <c r="H42" s="18">
        <v>148064</v>
      </c>
      <c r="I42" s="17">
        <f t="shared" si="32"/>
        <v>85.9432407607521</v>
      </c>
      <c r="J42" s="48">
        <v>7</v>
      </c>
      <c r="K42" s="17">
        <v>318.999</v>
      </c>
      <c r="L42" s="41">
        <v>434.213</v>
      </c>
      <c r="M42" s="17">
        <f>(K42/L42-1)*100</f>
        <v>-26.53398217004097</v>
      </c>
      <c r="N42" s="17">
        <v>585.3</v>
      </c>
      <c r="O42" s="38">
        <f>K42+N42</f>
        <v>904.299</v>
      </c>
      <c r="P42" s="38">
        <v>996.799</v>
      </c>
      <c r="Q42" s="17">
        <f t="shared" si="33"/>
        <v>-9.27970433357176</v>
      </c>
      <c r="R42" s="48">
        <v>8</v>
      </c>
      <c r="S42" s="21">
        <v>889</v>
      </c>
      <c r="T42" s="21">
        <v>601</v>
      </c>
      <c r="U42" s="17">
        <f>(S42/T42-1)*100</f>
        <v>47.920133111480865</v>
      </c>
      <c r="V42" s="21">
        <v>5229</v>
      </c>
      <c r="W42" s="51">
        <f>S42+V42</f>
        <v>6118</v>
      </c>
      <c r="X42" s="53">
        <v>1710</v>
      </c>
      <c r="Y42" s="17">
        <f t="shared" si="34"/>
        <v>257.77777777777777</v>
      </c>
    </row>
    <row r="43" spans="1:25" s="4" customFormat="1" ht="18" customHeight="1">
      <c r="A43" s="30" t="s">
        <v>51</v>
      </c>
      <c r="B43" s="32">
        <v>9</v>
      </c>
      <c r="C43" s="21">
        <v>77749</v>
      </c>
      <c r="D43" s="21">
        <v>69005</v>
      </c>
      <c r="E43" s="17">
        <f>(C43/D43-1)*100</f>
        <v>12.671545540178242</v>
      </c>
      <c r="F43" s="21">
        <v>165090</v>
      </c>
      <c r="G43" s="18">
        <f>C43+F43</f>
        <v>242839</v>
      </c>
      <c r="H43" s="18">
        <v>189784</v>
      </c>
      <c r="I43" s="17">
        <f t="shared" si="32"/>
        <v>27.95546516039287</v>
      </c>
      <c r="J43" s="48">
        <v>9</v>
      </c>
      <c r="K43" s="17">
        <v>132.683</v>
      </c>
      <c r="L43" s="41">
        <v>111.88000000000001</v>
      </c>
      <c r="M43" s="17">
        <f>(K43/L43-1)*100</f>
        <v>18.594029317125482</v>
      </c>
      <c r="N43" s="17">
        <v>215.3</v>
      </c>
      <c r="O43" s="38">
        <f>K43+N43</f>
        <v>347.983</v>
      </c>
      <c r="P43" s="38">
        <v>295.08</v>
      </c>
      <c r="Q43" s="17">
        <f t="shared" si="33"/>
        <v>17.92835841127831</v>
      </c>
      <c r="R43" s="48">
        <v>9</v>
      </c>
      <c r="S43" s="21">
        <v>842</v>
      </c>
      <c r="T43" s="21">
        <v>752</v>
      </c>
      <c r="U43" s="17">
        <f>(S43/T43-1)*100</f>
        <v>11.968085106382986</v>
      </c>
      <c r="V43" s="21">
        <v>1766</v>
      </c>
      <c r="W43" s="51">
        <f>S43+V43</f>
        <v>2608</v>
      </c>
      <c r="X43" s="53">
        <v>2084</v>
      </c>
      <c r="Y43" s="17">
        <f t="shared" si="34"/>
        <v>25.143953934740892</v>
      </c>
    </row>
    <row r="44" spans="1:25" ht="18" customHeight="1">
      <c r="A44" s="11" t="s">
        <v>52</v>
      </c>
      <c r="B44" s="26"/>
      <c r="C44" s="13">
        <f aca="true" t="shared" si="35" ref="C44:H44">SUM(C45:C50)</f>
        <v>969370</v>
      </c>
      <c r="D44" s="13">
        <f t="shared" si="35"/>
        <v>844437</v>
      </c>
      <c r="E44" s="10">
        <f aca="true" t="shared" si="36" ref="E44:E56">(C44/D44-1)*100</f>
        <v>14.794827796508203</v>
      </c>
      <c r="F44" s="13">
        <f t="shared" si="35"/>
        <v>1914749</v>
      </c>
      <c r="G44" s="13">
        <f t="shared" si="35"/>
        <v>2884119</v>
      </c>
      <c r="H44" s="13">
        <f t="shared" si="35"/>
        <v>2559413</v>
      </c>
      <c r="I44" s="10">
        <f t="shared" si="32"/>
        <v>12.686737154183403</v>
      </c>
      <c r="J44" s="44"/>
      <c r="K44" s="10">
        <f aca="true" t="shared" si="37" ref="K44:P44">SUM(K45:K50)</f>
        <v>4916.9349999999995</v>
      </c>
      <c r="L44" s="10">
        <f t="shared" si="37"/>
        <v>5262.79</v>
      </c>
      <c r="M44" s="10">
        <f aca="true" t="shared" si="38" ref="M44:M56">(K44/L44-1)*100</f>
        <v>-6.5717043621349225</v>
      </c>
      <c r="N44" s="10">
        <f t="shared" si="37"/>
        <v>9100.7</v>
      </c>
      <c r="O44" s="10">
        <f t="shared" si="37"/>
        <v>14017.649000000001</v>
      </c>
      <c r="P44" s="10">
        <f t="shared" si="37"/>
        <v>14723.439999999999</v>
      </c>
      <c r="Q44" s="10">
        <f t="shared" si="33"/>
        <v>-4.7936555587552725</v>
      </c>
      <c r="R44" s="44"/>
      <c r="S44" s="13">
        <f aca="true" t="shared" si="39" ref="S44:X44">SUM(S45:S50)</f>
        <v>9795</v>
      </c>
      <c r="T44" s="13">
        <f t="shared" si="39"/>
        <v>8671</v>
      </c>
      <c r="U44" s="10">
        <f aca="true" t="shared" si="40" ref="U44:U56">(S44/T44-1)*100</f>
        <v>12.962749394533502</v>
      </c>
      <c r="V44" s="13">
        <f t="shared" si="39"/>
        <v>16713</v>
      </c>
      <c r="W44" s="13">
        <f t="shared" si="39"/>
        <v>26508</v>
      </c>
      <c r="X44" s="13">
        <f t="shared" si="39"/>
        <v>24572</v>
      </c>
      <c r="Y44" s="10">
        <f t="shared" si="34"/>
        <v>7.878886537522378</v>
      </c>
    </row>
    <row r="45" spans="1:25" ht="18" customHeight="1">
      <c r="A45" s="19" t="s">
        <v>53</v>
      </c>
      <c r="B45" s="20">
        <v>1</v>
      </c>
      <c r="C45" s="21">
        <v>737848</v>
      </c>
      <c r="D45" s="21">
        <v>630488</v>
      </c>
      <c r="E45" s="17">
        <f t="shared" si="36"/>
        <v>17.02807983657104</v>
      </c>
      <c r="F45" s="21">
        <v>1485285</v>
      </c>
      <c r="G45" s="18">
        <f>C45+F45</f>
        <v>2223133</v>
      </c>
      <c r="H45" s="18">
        <v>1942400</v>
      </c>
      <c r="I45" s="17">
        <f t="shared" si="32"/>
        <v>14.452893327841853</v>
      </c>
      <c r="J45" s="40">
        <v>1</v>
      </c>
      <c r="K45" s="17">
        <v>4038.0920000000006</v>
      </c>
      <c r="L45" s="41">
        <v>4251.402</v>
      </c>
      <c r="M45" s="17">
        <f t="shared" si="38"/>
        <v>-5.017403670600884</v>
      </c>
      <c r="N45" s="17">
        <v>7586.200000000001</v>
      </c>
      <c r="O45" s="38">
        <f>K45+N45</f>
        <v>11624.292000000001</v>
      </c>
      <c r="P45" s="38">
        <v>11944.445</v>
      </c>
      <c r="Q45" s="17">
        <f t="shared" si="33"/>
        <v>-2.68035057300694</v>
      </c>
      <c r="R45" s="40">
        <v>1</v>
      </c>
      <c r="S45" s="21">
        <v>6111</v>
      </c>
      <c r="T45" s="21">
        <v>5412</v>
      </c>
      <c r="U45" s="17">
        <f t="shared" si="40"/>
        <v>12.915742793791573</v>
      </c>
      <c r="V45" s="21">
        <v>12399</v>
      </c>
      <c r="W45" s="51">
        <f>S45+V45</f>
        <v>18510</v>
      </c>
      <c r="X45" s="53">
        <v>16884</v>
      </c>
      <c r="Y45" s="17">
        <f t="shared" si="34"/>
        <v>9.630419331911867</v>
      </c>
    </row>
    <row r="46" spans="1:25" ht="18" customHeight="1">
      <c r="A46" s="19" t="s">
        <v>54</v>
      </c>
      <c r="B46" s="20">
        <v>2</v>
      </c>
      <c r="C46" s="21">
        <v>89093</v>
      </c>
      <c r="D46" s="21">
        <v>88132</v>
      </c>
      <c r="E46" s="17">
        <f t="shared" si="36"/>
        <v>1.0904098397857664</v>
      </c>
      <c r="F46" s="21">
        <v>168854</v>
      </c>
      <c r="G46" s="18">
        <f>C46+F46</f>
        <v>257947</v>
      </c>
      <c r="H46" s="18">
        <v>266968</v>
      </c>
      <c r="I46" s="17">
        <f t="shared" si="32"/>
        <v>-3.3790566659674615</v>
      </c>
      <c r="J46" s="40">
        <v>2</v>
      </c>
      <c r="K46" s="17">
        <v>474.436</v>
      </c>
      <c r="L46" s="41">
        <v>592.9800000000001</v>
      </c>
      <c r="M46" s="17">
        <f t="shared" si="38"/>
        <v>-19.991230732908384</v>
      </c>
      <c r="N46" s="17">
        <v>770</v>
      </c>
      <c r="O46" s="38">
        <v>1244.45</v>
      </c>
      <c r="P46" s="38">
        <v>1618.9450000000002</v>
      </c>
      <c r="Q46" s="17">
        <f t="shared" si="33"/>
        <v>-23.132039692515804</v>
      </c>
      <c r="R46" s="40">
        <v>2</v>
      </c>
      <c r="S46" s="21">
        <v>2354</v>
      </c>
      <c r="T46" s="21">
        <v>1999</v>
      </c>
      <c r="U46" s="17">
        <f t="shared" si="40"/>
        <v>17.758879439719855</v>
      </c>
      <c r="V46" s="21">
        <v>1770</v>
      </c>
      <c r="W46" s="51">
        <f>S46+V46</f>
        <v>4124</v>
      </c>
      <c r="X46" s="53">
        <v>4054</v>
      </c>
      <c r="Y46" s="17">
        <f t="shared" si="34"/>
        <v>1.7266896891958483</v>
      </c>
    </row>
    <row r="47" spans="1:25" ht="18" customHeight="1">
      <c r="A47" s="19" t="s">
        <v>55</v>
      </c>
      <c r="B47" s="20">
        <v>3</v>
      </c>
      <c r="C47" s="21">
        <v>50256</v>
      </c>
      <c r="D47" s="21">
        <v>44099</v>
      </c>
      <c r="E47" s="17">
        <f t="shared" si="36"/>
        <v>13.961767840540595</v>
      </c>
      <c r="F47" s="21">
        <v>99154</v>
      </c>
      <c r="G47" s="18">
        <f aca="true" t="shared" si="41" ref="G47:G56">C47+F47</f>
        <v>149410</v>
      </c>
      <c r="H47" s="18">
        <v>120885</v>
      </c>
      <c r="I47" s="17">
        <f t="shared" si="32"/>
        <v>23.59680688257435</v>
      </c>
      <c r="J47" s="40">
        <v>4</v>
      </c>
      <c r="K47" s="17">
        <v>181.35699999999997</v>
      </c>
      <c r="L47" s="41">
        <v>121.495</v>
      </c>
      <c r="M47" s="17">
        <f t="shared" si="38"/>
        <v>49.27116342236304</v>
      </c>
      <c r="N47" s="17">
        <v>358.4</v>
      </c>
      <c r="O47" s="38">
        <f aca="true" t="shared" si="42" ref="O47:O56">K47+N47</f>
        <v>539.757</v>
      </c>
      <c r="P47" s="38">
        <v>363.34</v>
      </c>
      <c r="Q47" s="17">
        <f t="shared" si="33"/>
        <v>48.55424671106952</v>
      </c>
      <c r="R47" s="40">
        <v>5</v>
      </c>
      <c r="S47" s="21">
        <v>366</v>
      </c>
      <c r="T47" s="21">
        <v>344</v>
      </c>
      <c r="U47" s="17">
        <f t="shared" si="40"/>
        <v>6.3953488372092915</v>
      </c>
      <c r="V47" s="21">
        <v>758</v>
      </c>
      <c r="W47" s="51">
        <f aca="true" t="shared" si="43" ref="W47:W56">S47+V47</f>
        <v>1124</v>
      </c>
      <c r="X47" s="53">
        <v>972</v>
      </c>
      <c r="Y47" s="17">
        <f t="shared" si="34"/>
        <v>15.637860082304522</v>
      </c>
    </row>
    <row r="48" spans="1:25" s="2" customFormat="1" ht="18" customHeight="1">
      <c r="A48" s="14" t="s">
        <v>56</v>
      </c>
      <c r="B48" s="20">
        <v>4</v>
      </c>
      <c r="C48" s="16">
        <v>46979</v>
      </c>
      <c r="D48" s="16">
        <v>41961</v>
      </c>
      <c r="E48" s="17">
        <f t="shared" si="36"/>
        <v>11.958723576654506</v>
      </c>
      <c r="F48" s="16">
        <v>84854</v>
      </c>
      <c r="G48" s="18">
        <f t="shared" si="41"/>
        <v>131833</v>
      </c>
      <c r="H48" s="18">
        <v>121374</v>
      </c>
      <c r="I48" s="17">
        <f t="shared" si="32"/>
        <v>8.617166773773622</v>
      </c>
      <c r="J48" s="37">
        <v>3</v>
      </c>
      <c r="K48" s="38">
        <v>190.909</v>
      </c>
      <c r="L48" s="39">
        <v>275.159</v>
      </c>
      <c r="M48" s="17">
        <f t="shared" si="38"/>
        <v>-30.618660483574956</v>
      </c>
      <c r="N48" s="38">
        <v>313.4</v>
      </c>
      <c r="O48" s="38">
        <f t="shared" si="42"/>
        <v>504.30899999999997</v>
      </c>
      <c r="P48" s="38">
        <v>735.373</v>
      </c>
      <c r="Q48" s="17">
        <f t="shared" si="33"/>
        <v>-31.421333119382965</v>
      </c>
      <c r="R48" s="37">
        <v>4</v>
      </c>
      <c r="S48" s="16">
        <v>480</v>
      </c>
      <c r="T48" s="16">
        <v>494</v>
      </c>
      <c r="U48" s="17">
        <f t="shared" si="40"/>
        <v>-2.8340080971659964</v>
      </c>
      <c r="V48" s="16">
        <v>902</v>
      </c>
      <c r="W48" s="51">
        <f t="shared" si="43"/>
        <v>1382</v>
      </c>
      <c r="X48" s="53">
        <v>1448</v>
      </c>
      <c r="Y48" s="17">
        <f t="shared" si="34"/>
        <v>-4.558011049723754</v>
      </c>
    </row>
    <row r="49" spans="1:25" ht="18" customHeight="1">
      <c r="A49" s="19" t="s">
        <v>57</v>
      </c>
      <c r="B49" s="20">
        <v>5</v>
      </c>
      <c r="C49" s="21">
        <v>45194</v>
      </c>
      <c r="D49" s="21">
        <v>39757</v>
      </c>
      <c r="E49" s="17">
        <f t="shared" si="36"/>
        <v>13.675579143295513</v>
      </c>
      <c r="F49" s="21">
        <v>76602</v>
      </c>
      <c r="G49" s="18">
        <f t="shared" si="41"/>
        <v>121796</v>
      </c>
      <c r="H49" s="18">
        <v>107786</v>
      </c>
      <c r="I49" s="17">
        <f t="shared" si="32"/>
        <v>12.997977473883427</v>
      </c>
      <c r="J49" s="40">
        <v>5</v>
      </c>
      <c r="K49" s="17">
        <v>32.141</v>
      </c>
      <c r="L49" s="41">
        <v>21.754</v>
      </c>
      <c r="M49" s="17">
        <f t="shared" si="38"/>
        <v>47.74754068217337</v>
      </c>
      <c r="N49" s="17">
        <v>72.69999999999999</v>
      </c>
      <c r="O49" s="38">
        <f t="shared" si="42"/>
        <v>104.84099999999998</v>
      </c>
      <c r="P49" s="38">
        <v>61.337</v>
      </c>
      <c r="Q49" s="17">
        <f t="shared" si="33"/>
        <v>70.92619462966883</v>
      </c>
      <c r="R49" s="40">
        <v>3</v>
      </c>
      <c r="S49" s="21">
        <v>484</v>
      </c>
      <c r="T49" s="21">
        <v>422</v>
      </c>
      <c r="U49" s="17">
        <f t="shared" si="40"/>
        <v>14.691943127962093</v>
      </c>
      <c r="V49" s="21">
        <v>884</v>
      </c>
      <c r="W49" s="51">
        <f t="shared" si="43"/>
        <v>1368</v>
      </c>
      <c r="X49" s="53">
        <v>1214</v>
      </c>
      <c r="Y49" s="17">
        <f t="shared" si="34"/>
        <v>12.685337726523894</v>
      </c>
    </row>
    <row r="50" spans="1:25" ht="14.25" customHeight="1">
      <c r="A50" s="19" t="s">
        <v>58</v>
      </c>
      <c r="B50" s="20">
        <v>6</v>
      </c>
      <c r="C50" s="21">
        <v>0</v>
      </c>
      <c r="D50" s="21">
        <v>0</v>
      </c>
      <c r="E50" s="17"/>
      <c r="F50" s="21">
        <v>0</v>
      </c>
      <c r="G50" s="18">
        <f t="shared" si="41"/>
        <v>0</v>
      </c>
      <c r="H50" s="18">
        <v>0</v>
      </c>
      <c r="I50" s="17"/>
      <c r="J50" s="40">
        <v>6</v>
      </c>
      <c r="K50" s="17">
        <v>0</v>
      </c>
      <c r="L50" s="41">
        <v>0</v>
      </c>
      <c r="M50" s="17"/>
      <c r="N50" s="17">
        <v>0</v>
      </c>
      <c r="O50" s="38">
        <f t="shared" si="42"/>
        <v>0</v>
      </c>
      <c r="P50" s="38">
        <v>0</v>
      </c>
      <c r="Q50" s="17"/>
      <c r="R50" s="40">
        <v>6</v>
      </c>
      <c r="S50" s="21">
        <v>0</v>
      </c>
      <c r="T50" s="21">
        <v>0</v>
      </c>
      <c r="U50" s="17"/>
      <c r="V50" s="21">
        <v>0</v>
      </c>
      <c r="W50" s="51">
        <f t="shared" si="43"/>
        <v>0</v>
      </c>
      <c r="X50" s="53">
        <v>0</v>
      </c>
      <c r="Y50" s="17"/>
    </row>
    <row r="51" spans="1:25" ht="18" customHeight="1">
      <c r="A51" s="11" t="s">
        <v>59</v>
      </c>
      <c r="B51" s="26"/>
      <c r="C51" s="13">
        <f aca="true" t="shared" si="44" ref="C51:H51">SUM(C52:C56)</f>
        <v>857828</v>
      </c>
      <c r="D51" s="13">
        <f t="shared" si="44"/>
        <v>704347</v>
      </c>
      <c r="E51" s="10">
        <f t="shared" si="36"/>
        <v>21.790537902482733</v>
      </c>
      <c r="F51" s="13">
        <f t="shared" si="44"/>
        <v>1723648</v>
      </c>
      <c r="G51" s="13">
        <f t="shared" si="44"/>
        <v>2581476</v>
      </c>
      <c r="H51" s="13">
        <f t="shared" si="44"/>
        <v>2127658</v>
      </c>
      <c r="I51" s="10">
        <f aca="true" t="shared" si="45" ref="I51:I56">(G51/H51-1)*100</f>
        <v>21.32946178380173</v>
      </c>
      <c r="J51" s="44"/>
      <c r="K51" s="10">
        <f aca="true" t="shared" si="46" ref="K51:P51">SUM(K52:K56)</f>
        <v>5742.473</v>
      </c>
      <c r="L51" s="10">
        <f t="shared" si="46"/>
        <v>5349.742</v>
      </c>
      <c r="M51" s="10">
        <f t="shared" si="38"/>
        <v>7.341120375524657</v>
      </c>
      <c r="N51" s="10">
        <f t="shared" si="46"/>
        <v>10504.6</v>
      </c>
      <c r="O51" s="10">
        <f t="shared" si="46"/>
        <v>16247.048</v>
      </c>
      <c r="P51" s="10">
        <f t="shared" si="46"/>
        <v>14963.585999999998</v>
      </c>
      <c r="Q51" s="10">
        <f>(O51/P51-1)*100</f>
        <v>8.577235430063368</v>
      </c>
      <c r="R51" s="44"/>
      <c r="S51" s="13">
        <f aca="true" t="shared" si="47" ref="S51:X51">SUM(S52:S56)</f>
        <v>8763</v>
      </c>
      <c r="T51" s="13">
        <f t="shared" si="47"/>
        <v>6399</v>
      </c>
      <c r="U51" s="10">
        <f t="shared" si="40"/>
        <v>36.94327238631037</v>
      </c>
      <c r="V51" s="13">
        <f t="shared" si="47"/>
        <v>15993</v>
      </c>
      <c r="W51" s="13">
        <f t="shared" si="47"/>
        <v>24756</v>
      </c>
      <c r="X51" s="13">
        <f t="shared" si="47"/>
        <v>20060</v>
      </c>
      <c r="Y51" s="10">
        <f t="shared" si="34"/>
        <v>23.409770687936195</v>
      </c>
    </row>
    <row r="52" spans="1:25" ht="18" customHeight="1">
      <c r="A52" s="19" t="s">
        <v>60</v>
      </c>
      <c r="B52" s="20">
        <v>1</v>
      </c>
      <c r="C52" s="21">
        <v>676790</v>
      </c>
      <c r="D52" s="21">
        <v>571041</v>
      </c>
      <c r="E52" s="17">
        <f t="shared" si="36"/>
        <v>18.518635264368054</v>
      </c>
      <c r="F52" s="21">
        <v>1390618</v>
      </c>
      <c r="G52" s="18">
        <f t="shared" si="41"/>
        <v>2067408</v>
      </c>
      <c r="H52" s="18">
        <v>1742498</v>
      </c>
      <c r="I52" s="17">
        <f t="shared" si="45"/>
        <v>18.646219393078223</v>
      </c>
      <c r="J52" s="40">
        <v>1</v>
      </c>
      <c r="K52" s="17">
        <v>5341.199</v>
      </c>
      <c r="L52" s="41">
        <v>4991.183</v>
      </c>
      <c r="M52" s="17">
        <f t="shared" si="38"/>
        <v>7.012686170793581</v>
      </c>
      <c r="N52" s="17">
        <v>9836.8</v>
      </c>
      <c r="O52" s="38">
        <f t="shared" si="42"/>
        <v>15177.999</v>
      </c>
      <c r="P52" s="38">
        <v>14052.081999999999</v>
      </c>
      <c r="Q52" s="17">
        <f>(O52/P52-1)*100</f>
        <v>8.012456801775002</v>
      </c>
      <c r="R52" s="40">
        <v>1</v>
      </c>
      <c r="S52" s="21">
        <v>5685</v>
      </c>
      <c r="T52" s="21">
        <v>4945</v>
      </c>
      <c r="U52" s="17">
        <f t="shared" si="40"/>
        <v>14.964610717896875</v>
      </c>
      <c r="V52" s="21">
        <v>11695</v>
      </c>
      <c r="W52" s="51">
        <f t="shared" si="43"/>
        <v>17380</v>
      </c>
      <c r="X52" s="53">
        <v>15275</v>
      </c>
      <c r="Y52" s="17">
        <f t="shared" si="34"/>
        <v>13.780687397708679</v>
      </c>
    </row>
    <row r="53" spans="1:25" ht="18" customHeight="1">
      <c r="A53" s="19" t="s">
        <v>61</v>
      </c>
      <c r="B53" s="20">
        <v>2</v>
      </c>
      <c r="C53" s="21">
        <v>52417</v>
      </c>
      <c r="D53" s="21">
        <v>44952</v>
      </c>
      <c r="E53" s="17">
        <f t="shared" si="36"/>
        <v>16.606602598327115</v>
      </c>
      <c r="F53" s="21">
        <v>91502</v>
      </c>
      <c r="G53" s="18">
        <f t="shared" si="41"/>
        <v>143919</v>
      </c>
      <c r="H53" s="18">
        <v>124426</v>
      </c>
      <c r="I53" s="17">
        <f t="shared" si="45"/>
        <v>15.66633983251089</v>
      </c>
      <c r="J53" s="40">
        <v>2</v>
      </c>
      <c r="K53" s="17">
        <v>207.274</v>
      </c>
      <c r="L53" s="41">
        <v>172.567</v>
      </c>
      <c r="M53" s="17">
        <f t="shared" si="38"/>
        <v>20.112188309468195</v>
      </c>
      <c r="N53" s="17">
        <v>306.20000000000005</v>
      </c>
      <c r="O53" s="38">
        <v>513.4490000000001</v>
      </c>
      <c r="P53" s="38">
        <v>424.193</v>
      </c>
      <c r="Q53" s="17">
        <f>(O53/P53-1)*100</f>
        <v>21.04136560480727</v>
      </c>
      <c r="R53" s="40">
        <v>3</v>
      </c>
      <c r="S53" s="21">
        <v>592</v>
      </c>
      <c r="T53" s="40">
        <v>489</v>
      </c>
      <c r="U53" s="17">
        <f t="shared" si="40"/>
        <v>21.06339468302658</v>
      </c>
      <c r="V53" s="21">
        <v>1040</v>
      </c>
      <c r="W53" s="51">
        <f t="shared" si="43"/>
        <v>1632</v>
      </c>
      <c r="X53" s="53">
        <v>1463</v>
      </c>
      <c r="Y53" s="17">
        <f t="shared" si="34"/>
        <v>11.5516062884484</v>
      </c>
    </row>
    <row r="54" spans="1:25" ht="18" customHeight="1">
      <c r="A54" s="19" t="s">
        <v>62</v>
      </c>
      <c r="B54" s="20">
        <v>3</v>
      </c>
      <c r="C54" s="21">
        <v>45328</v>
      </c>
      <c r="D54" s="21">
        <v>38541</v>
      </c>
      <c r="E54" s="17">
        <f t="shared" si="36"/>
        <v>17.609818115772825</v>
      </c>
      <c r="F54" s="21">
        <v>83253</v>
      </c>
      <c r="G54" s="18">
        <f t="shared" si="41"/>
        <v>128581</v>
      </c>
      <c r="H54" s="18">
        <v>118785</v>
      </c>
      <c r="I54" s="17">
        <f t="shared" si="45"/>
        <v>8.246832512522628</v>
      </c>
      <c r="J54" s="40">
        <v>4</v>
      </c>
      <c r="K54" s="17">
        <v>51.419</v>
      </c>
      <c r="L54" s="41">
        <v>33.227</v>
      </c>
      <c r="M54" s="17">
        <f t="shared" si="38"/>
        <v>54.75065458813615</v>
      </c>
      <c r="N54" s="17">
        <v>78</v>
      </c>
      <c r="O54" s="38">
        <f t="shared" si="42"/>
        <v>129.41899999999998</v>
      </c>
      <c r="P54" s="38">
        <v>144.844</v>
      </c>
      <c r="Q54" s="17">
        <f>(O54/P54-1)*100</f>
        <v>-10.649388307420404</v>
      </c>
      <c r="R54" s="40">
        <v>2</v>
      </c>
      <c r="S54" s="21">
        <v>1530</v>
      </c>
      <c r="T54" s="40">
        <v>365</v>
      </c>
      <c r="U54" s="17">
        <f t="shared" si="40"/>
        <v>319.1780821917808</v>
      </c>
      <c r="V54" s="21">
        <v>1328</v>
      </c>
      <c r="W54" s="51">
        <f t="shared" si="43"/>
        <v>2858</v>
      </c>
      <c r="X54" s="53">
        <v>1536</v>
      </c>
      <c r="Y54" s="17">
        <f t="shared" si="34"/>
        <v>86.06770833333333</v>
      </c>
    </row>
    <row r="55" spans="1:25" ht="18" customHeight="1">
      <c r="A55" s="19" t="s">
        <v>63</v>
      </c>
      <c r="B55" s="20">
        <v>4</v>
      </c>
      <c r="C55" s="21">
        <v>43356</v>
      </c>
      <c r="D55" s="21">
        <v>24158</v>
      </c>
      <c r="E55" s="17">
        <f t="shared" si="36"/>
        <v>79.46849904793443</v>
      </c>
      <c r="F55" s="21">
        <v>81488</v>
      </c>
      <c r="G55" s="18">
        <f t="shared" si="41"/>
        <v>124844</v>
      </c>
      <c r="H55" s="18">
        <v>64660</v>
      </c>
      <c r="I55" s="17">
        <f t="shared" si="45"/>
        <v>93.07763686978039</v>
      </c>
      <c r="J55" s="40">
        <v>5</v>
      </c>
      <c r="K55" s="17">
        <v>25.59</v>
      </c>
      <c r="L55" s="41">
        <v>13.117</v>
      </c>
      <c r="M55" s="17"/>
      <c r="N55" s="17">
        <v>82.1</v>
      </c>
      <c r="O55" s="38">
        <f t="shared" si="42"/>
        <v>107.69</v>
      </c>
      <c r="P55" s="38">
        <v>22.019</v>
      </c>
      <c r="Q55" s="17"/>
      <c r="R55" s="40">
        <v>4</v>
      </c>
      <c r="S55" s="21">
        <v>530</v>
      </c>
      <c r="T55" s="40">
        <v>276</v>
      </c>
      <c r="U55" s="17">
        <f t="shared" si="40"/>
        <v>92.02898550724639</v>
      </c>
      <c r="V55" s="21">
        <v>1050</v>
      </c>
      <c r="W55" s="51">
        <f t="shared" si="43"/>
        <v>1580</v>
      </c>
      <c r="X55" s="53">
        <v>798</v>
      </c>
      <c r="Y55" s="17">
        <f t="shared" si="34"/>
        <v>97.99498746867168</v>
      </c>
    </row>
    <row r="56" spans="1:25" s="2" customFormat="1" ht="18" customHeight="1">
      <c r="A56" s="14" t="s">
        <v>64</v>
      </c>
      <c r="B56" s="15">
        <v>5</v>
      </c>
      <c r="C56" s="16">
        <v>39937</v>
      </c>
      <c r="D56" s="16">
        <v>25655</v>
      </c>
      <c r="E56" s="17">
        <f t="shared" si="36"/>
        <v>55.669460144221404</v>
      </c>
      <c r="F56" s="16">
        <v>76787</v>
      </c>
      <c r="G56" s="18">
        <f t="shared" si="41"/>
        <v>116724</v>
      </c>
      <c r="H56" s="18">
        <v>77289</v>
      </c>
      <c r="I56" s="17">
        <f t="shared" si="45"/>
        <v>51.02278461359313</v>
      </c>
      <c r="J56" s="37">
        <v>3</v>
      </c>
      <c r="K56" s="38">
        <v>116.991</v>
      </c>
      <c r="L56" s="39">
        <v>139.648</v>
      </c>
      <c r="M56" s="17">
        <f t="shared" si="38"/>
        <v>-16.224364115490374</v>
      </c>
      <c r="N56" s="38">
        <v>201.5</v>
      </c>
      <c r="O56" s="38">
        <f t="shared" si="42"/>
        <v>318.491</v>
      </c>
      <c r="P56" s="38">
        <v>320.448</v>
      </c>
      <c r="Q56" s="17">
        <f>(O56/P56-1)*100</f>
        <v>-0.6107075094867187</v>
      </c>
      <c r="R56" s="37">
        <v>5</v>
      </c>
      <c r="S56" s="16">
        <v>426</v>
      </c>
      <c r="T56" s="37">
        <v>324</v>
      </c>
      <c r="U56" s="17">
        <f t="shared" si="40"/>
        <v>31.481481481481488</v>
      </c>
      <c r="V56" s="16">
        <v>880</v>
      </c>
      <c r="W56" s="51">
        <f t="shared" si="43"/>
        <v>1306</v>
      </c>
      <c r="X56" s="53">
        <v>988</v>
      </c>
      <c r="Y56" s="17">
        <f t="shared" si="34"/>
        <v>32.18623481781378</v>
      </c>
    </row>
    <row r="57" spans="1:25" ht="14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55"/>
      <c r="W57" s="55"/>
      <c r="X57" s="55"/>
      <c r="Y57" s="55"/>
    </row>
  </sheetData>
  <sheetProtection/>
  <mergeCells count="29">
    <mergeCell ref="A1:Y1"/>
    <mergeCell ref="B2:I2"/>
    <mergeCell ref="J2:Q2"/>
    <mergeCell ref="R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Y3:Y4"/>
    <mergeCell ref="S3:S4"/>
    <mergeCell ref="T3:T4"/>
    <mergeCell ref="U3:U4"/>
    <mergeCell ref="V3:V4"/>
    <mergeCell ref="W3:W4"/>
    <mergeCell ref="X3:X4"/>
  </mergeCells>
  <printOptions/>
  <pageMargins left="0.79" right="0.51" top="0.43" bottom="0.35" header="0.39" footer="0.3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1</cp:lastModifiedBy>
  <cp:lastPrinted>2017-04-26T07:12:40Z</cp:lastPrinted>
  <dcterms:created xsi:type="dcterms:W3CDTF">2015-09-17T08:33:13Z</dcterms:created>
  <dcterms:modified xsi:type="dcterms:W3CDTF">2017-04-28T00:10:27Z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