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76" yWindow="65116" windowWidth="21840" windowHeight="98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'Sheet1'!$A$1:$Y$57</definedName>
  </definedNames>
  <calcPr fullCalcOnLoad="1"/>
</workbook>
</file>

<file path=xl/sharedStrings.xml><?xml version="1.0" encoding="utf-8"?>
<sst xmlns="http://schemas.openxmlformats.org/spreadsheetml/2006/main" count="82" uniqueCount="66">
  <si>
    <t>旅客吞吐量（人）</t>
  </si>
  <si>
    <t>货邮吞吐量（吨）</t>
  </si>
  <si>
    <t>起降架次（次）</t>
  </si>
  <si>
    <t>机场</t>
  </si>
  <si>
    <t>名次</t>
  </si>
  <si>
    <t>本期完成</t>
  </si>
  <si>
    <t>上年同期</t>
  </si>
  <si>
    <t>同比增长%</t>
  </si>
  <si>
    <t>本年累计</t>
  </si>
  <si>
    <t>上年累计</t>
  </si>
  <si>
    <t>累计同比%</t>
  </si>
  <si>
    <t>华东合计</t>
  </si>
  <si>
    <t>上海合计</t>
  </si>
  <si>
    <t>上海/浦东</t>
  </si>
  <si>
    <t>上海/虹桥</t>
  </si>
  <si>
    <t>浙江合计</t>
  </si>
  <si>
    <t>杭州/萧山</t>
  </si>
  <si>
    <t>宁波/栎社</t>
  </si>
  <si>
    <t>温州</t>
  </si>
  <si>
    <t>义乌</t>
  </si>
  <si>
    <t>舟山/普陀山</t>
  </si>
  <si>
    <t>台州/路桥</t>
  </si>
  <si>
    <t>衢州</t>
  </si>
  <si>
    <t>福建合计</t>
  </si>
  <si>
    <t>厦门/高崎</t>
  </si>
  <si>
    <t>福州/长乐</t>
  </si>
  <si>
    <t>泉州/晋江</t>
  </si>
  <si>
    <t>武夷山</t>
  </si>
  <si>
    <t>三明/沙县</t>
  </si>
  <si>
    <t>连城/冠豸山</t>
  </si>
  <si>
    <t>山东合计</t>
  </si>
  <si>
    <t>青岛/流亭</t>
  </si>
  <si>
    <t>济南/遥墙</t>
  </si>
  <si>
    <t>烟台/莱山</t>
  </si>
  <si>
    <t>威海/大水泊</t>
  </si>
  <si>
    <t>临沂/沐埠岭</t>
  </si>
  <si>
    <t>济宁/曲阜</t>
  </si>
  <si>
    <t>日照</t>
  </si>
  <si>
    <t>东营</t>
  </si>
  <si>
    <t>潍坊</t>
  </si>
  <si>
    <t>江苏合计</t>
  </si>
  <si>
    <t>南京/禄口</t>
  </si>
  <si>
    <t>无锡/硕放</t>
  </si>
  <si>
    <t>常州/奔牛</t>
  </si>
  <si>
    <t>南通/兴东</t>
  </si>
  <si>
    <t>扬州泰州机场</t>
  </si>
  <si>
    <t>徐州/观音</t>
  </si>
  <si>
    <t>淮安/涟水</t>
  </si>
  <si>
    <t>盐城/南洋</t>
  </si>
  <si>
    <t>连云港/白塔埠</t>
  </si>
  <si>
    <t>江西合计</t>
  </si>
  <si>
    <t>南昌/昌北</t>
  </si>
  <si>
    <t>赣州/黄金</t>
  </si>
  <si>
    <t>井冈山</t>
  </si>
  <si>
    <t>宜春/明月山</t>
  </si>
  <si>
    <t>景德镇/罗家</t>
  </si>
  <si>
    <t>上饶/三清山</t>
  </si>
  <si>
    <t>安徽合计</t>
  </si>
  <si>
    <t>合肥/新桥</t>
  </si>
  <si>
    <t>黄山/屯溪</t>
  </si>
  <si>
    <t>阜阳</t>
  </si>
  <si>
    <t>安庆</t>
  </si>
  <si>
    <t>池州/九华山</t>
  </si>
  <si>
    <t>1-6月</t>
  </si>
  <si>
    <t>华东民航机场7月份业务量（分省排序）</t>
  </si>
  <si>
    <t>九江/庐山（注销）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</si>
</sst>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  <numFmt numFmtId="179" formatCode="0_ "/>
    <numFmt numFmtId="180" formatCode="#,##0_ "/>
    <numFmt numFmtId="181" formatCode="#,##0.0_ "/>
    <numFmt numFmtId="182" formatCode="0.00_);[Red]\(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Tahoma"/>
      <family val="2"/>
    </font>
    <font>
      <sz val="9"/>
      <name val="宋体"/>
      <family val="0"/>
    </font>
    <font>
      <b/>
      <sz val="16"/>
      <name val="Arial Unicode MS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宋体"/>
      <family val="0"/>
    </font>
    <font>
      <b/>
      <sz val="12"/>
      <name val="Tahoma"/>
      <family val="2"/>
    </font>
    <font>
      <b/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9"/>
      </left>
      <right style="thick">
        <color indexed="9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" fillId="0" borderId="10" xfId="0" applyFont="1" applyBorder="1" applyAlignment="1">
      <alignment vertical="top" wrapText="1"/>
    </xf>
    <xf numFmtId="176" fontId="5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top" wrapText="1"/>
    </xf>
    <xf numFmtId="178" fontId="5" fillId="0" borderId="11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176" fontId="6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11" xfId="0" applyNumberFormat="1" applyFont="1" applyFill="1" applyBorder="1" applyAlignment="1">
      <alignment horizontal="right" vertical="center" wrapText="1"/>
    </xf>
    <xf numFmtId="177" fontId="5" fillId="0" borderId="11" xfId="0" applyNumberFormat="1" applyFont="1" applyFill="1" applyBorder="1" applyAlignment="1">
      <alignment horizontal="right" vertical="center" wrapText="1"/>
    </xf>
    <xf numFmtId="178" fontId="5" fillId="0" borderId="11" xfId="0" applyNumberFormat="1" applyFont="1" applyFill="1" applyBorder="1" applyAlignment="1">
      <alignment horizontal="right" vertical="center" wrapText="1"/>
    </xf>
    <xf numFmtId="176" fontId="5" fillId="0" borderId="11" xfId="0" applyNumberFormat="1" applyFont="1" applyFill="1" applyBorder="1" applyAlignment="1">
      <alignment horizontal="right" vertical="center" wrapText="1"/>
    </xf>
    <xf numFmtId="179" fontId="5" fillId="0" borderId="11" xfId="0" applyNumberFormat="1" applyFont="1" applyFill="1" applyBorder="1" applyAlignment="1">
      <alignment horizontal="right" vertical="center" wrapText="1"/>
    </xf>
    <xf numFmtId="177" fontId="5" fillId="0" borderId="1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12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178" fontId="5" fillId="33" borderId="11" xfId="0" applyNumberFormat="1" applyFont="1" applyFill="1" applyBorder="1" applyAlignment="1">
      <alignment horizontal="right" vertical="center" wrapText="1"/>
    </xf>
    <xf numFmtId="0" fontId="49" fillId="0" borderId="11" xfId="0" applyFont="1" applyBorder="1" applyAlignment="1">
      <alignment vertical="center" wrapText="1"/>
    </xf>
    <xf numFmtId="0" fontId="50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right" vertical="center" wrapText="1"/>
    </xf>
    <xf numFmtId="177" fontId="6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right" vertical="center" wrapText="1"/>
    </xf>
    <xf numFmtId="178" fontId="0" fillId="34" borderId="18" xfId="0" applyNumberFormat="1" applyFont="1" applyFill="1" applyBorder="1" applyAlignment="1">
      <alignment horizontal="right" vertical="center"/>
    </xf>
    <xf numFmtId="0" fontId="6" fillId="0" borderId="19" xfId="0" applyNumberFormat="1" applyFont="1" applyFill="1" applyBorder="1" applyAlignment="1">
      <alignment horizontal="right" vertical="center" wrapText="1"/>
    </xf>
    <xf numFmtId="179" fontId="6" fillId="0" borderId="11" xfId="0" applyNumberFormat="1" applyFont="1" applyFill="1" applyBorder="1" applyAlignment="1">
      <alignment horizontal="right" vertical="center" wrapText="1"/>
    </xf>
    <xf numFmtId="0" fontId="50" fillId="0" borderId="11" xfId="0" applyFont="1" applyBorder="1" applyAlignment="1">
      <alignment vertical="center"/>
    </xf>
    <xf numFmtId="0" fontId="6" fillId="0" borderId="11" xfId="0" applyNumberFormat="1" applyFont="1" applyBorder="1" applyAlignment="1">
      <alignment horizontal="right" vertical="center" wrapText="1"/>
    </xf>
    <xf numFmtId="0" fontId="49" fillId="0" borderId="11" xfId="0" applyFont="1" applyBorder="1" applyAlignment="1">
      <alignment vertical="center"/>
    </xf>
    <xf numFmtId="179" fontId="6" fillId="0" borderId="11" xfId="0" applyNumberFormat="1" applyFont="1" applyBorder="1" applyAlignment="1">
      <alignment horizontal="right" vertical="center" wrapText="1"/>
    </xf>
    <xf numFmtId="178" fontId="0" fillId="34" borderId="17" xfId="0" applyNumberFormat="1" applyFont="1" applyFill="1" applyBorder="1" applyAlignment="1">
      <alignment horizontal="right" vertical="center"/>
    </xf>
    <xf numFmtId="0" fontId="6" fillId="0" borderId="18" xfId="0" applyNumberFormat="1" applyFont="1" applyFill="1" applyBorder="1" applyAlignment="1">
      <alignment horizontal="right" vertical="center" wrapText="1"/>
    </xf>
    <xf numFmtId="176" fontId="6" fillId="0" borderId="18" xfId="0" applyNumberFormat="1" applyFont="1" applyFill="1" applyBorder="1" applyAlignment="1">
      <alignment horizontal="right" vertical="center" wrapText="1"/>
    </xf>
    <xf numFmtId="178" fontId="6" fillId="0" borderId="11" xfId="0" applyNumberFormat="1" applyFont="1" applyFill="1" applyBorder="1" applyAlignment="1">
      <alignment horizontal="right" vertical="center" wrapText="1"/>
    </xf>
    <xf numFmtId="176" fontId="6" fillId="0" borderId="19" xfId="0" applyNumberFormat="1" applyFont="1" applyFill="1" applyBorder="1" applyAlignment="1">
      <alignment horizontal="right" vertical="center" wrapText="1"/>
    </xf>
    <xf numFmtId="179" fontId="6" fillId="0" borderId="19" xfId="0" applyNumberFormat="1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E9" sqref="E9"/>
    </sheetView>
  </sheetViews>
  <sheetFormatPr defaultColWidth="9.00390625" defaultRowHeight="14.25"/>
  <cols>
    <col min="1" max="1" width="16.25390625" style="3" customWidth="1"/>
    <col min="2" max="2" width="4.625" style="7" customWidth="1"/>
    <col min="3" max="3" width="11.00390625" style="3" customWidth="1"/>
    <col min="4" max="4" width="13.75390625" style="3" hidden="1" customWidth="1"/>
    <col min="5" max="5" width="7.75390625" style="3" customWidth="1"/>
    <col min="6" max="6" width="13.75390625" style="3" hidden="1" customWidth="1"/>
    <col min="7" max="7" width="11.50390625" style="3" customWidth="1"/>
    <col min="8" max="8" width="13.75390625" style="3" hidden="1" customWidth="1"/>
    <col min="9" max="9" width="8.625" style="3" customWidth="1"/>
    <col min="10" max="10" width="4.625" style="7" customWidth="1"/>
    <col min="11" max="11" width="11.25390625" style="3" customWidth="1"/>
    <col min="12" max="12" width="13.75390625" style="3" hidden="1" customWidth="1"/>
    <col min="13" max="13" width="7.875" style="3" customWidth="1"/>
    <col min="14" max="14" width="13.75390625" style="3" hidden="1" customWidth="1"/>
    <col min="15" max="15" width="11.50390625" style="3" customWidth="1"/>
    <col min="16" max="16" width="12.625" style="3" hidden="1" customWidth="1"/>
    <col min="17" max="17" width="8.25390625" style="3" customWidth="1"/>
    <col min="18" max="18" width="4.625" style="7" customWidth="1"/>
    <col min="19" max="19" width="10.875" style="3" customWidth="1"/>
    <col min="20" max="20" width="13.75390625" style="3" hidden="1" customWidth="1"/>
    <col min="21" max="21" width="8.625" style="3" customWidth="1"/>
    <col min="22" max="22" width="13.75390625" style="3" hidden="1" customWidth="1"/>
    <col min="23" max="23" width="10.00390625" style="3" customWidth="1"/>
    <col min="24" max="24" width="13.75390625" style="3" hidden="1" customWidth="1"/>
    <col min="25" max="25" width="8.625" style="3" customWidth="1"/>
    <col min="26" max="16384" width="9.00390625" style="3" customWidth="1"/>
  </cols>
  <sheetData>
    <row r="1" spans="1:25" ht="21.75" customHeight="1">
      <c r="A1" s="23" t="s">
        <v>64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22.5" customHeight="1">
      <c r="A2" s="24"/>
      <c r="B2" s="25" t="s">
        <v>0</v>
      </c>
      <c r="C2" s="26"/>
      <c r="D2" s="26"/>
      <c r="E2" s="26"/>
      <c r="F2" s="26"/>
      <c r="G2" s="26"/>
      <c r="H2" s="26"/>
      <c r="I2" s="27"/>
      <c r="J2" s="25" t="s">
        <v>1</v>
      </c>
      <c r="K2" s="26"/>
      <c r="L2" s="26"/>
      <c r="M2" s="26"/>
      <c r="N2" s="26"/>
      <c r="O2" s="26"/>
      <c r="P2" s="26"/>
      <c r="Q2" s="27"/>
      <c r="R2" s="25" t="s">
        <v>2</v>
      </c>
      <c r="S2" s="26"/>
      <c r="T2" s="26"/>
      <c r="U2" s="26"/>
      <c r="V2" s="26"/>
      <c r="W2" s="26"/>
      <c r="X2" s="26"/>
      <c r="Y2" s="27"/>
    </row>
    <row r="3" spans="1:25" ht="25.5" customHeight="1">
      <c r="A3" s="28" t="s">
        <v>3</v>
      </c>
      <c r="B3" s="29" t="s">
        <v>4</v>
      </c>
      <c r="C3" s="29" t="s">
        <v>5</v>
      </c>
      <c r="D3" s="29" t="s">
        <v>6</v>
      </c>
      <c r="E3" s="30" t="s">
        <v>7</v>
      </c>
      <c r="F3" s="31" t="s">
        <v>63</v>
      </c>
      <c r="G3" s="29" t="s">
        <v>8</v>
      </c>
      <c r="H3" s="29" t="s">
        <v>9</v>
      </c>
      <c r="I3" s="30" t="s">
        <v>10</v>
      </c>
      <c r="J3" s="28" t="s">
        <v>4</v>
      </c>
      <c r="K3" s="29" t="s">
        <v>5</v>
      </c>
      <c r="L3" s="29" t="s">
        <v>6</v>
      </c>
      <c r="M3" s="30" t="s">
        <v>7</v>
      </c>
      <c r="N3" s="31" t="s">
        <v>63</v>
      </c>
      <c r="O3" s="29" t="s">
        <v>8</v>
      </c>
      <c r="P3" s="29" t="s">
        <v>9</v>
      </c>
      <c r="Q3" s="30" t="s">
        <v>10</v>
      </c>
      <c r="R3" s="29" t="s">
        <v>4</v>
      </c>
      <c r="S3" s="28" t="s">
        <v>5</v>
      </c>
      <c r="T3" s="29" t="s">
        <v>6</v>
      </c>
      <c r="U3" s="30" t="s">
        <v>7</v>
      </c>
      <c r="V3" s="31" t="s">
        <v>63</v>
      </c>
      <c r="W3" s="29" t="s">
        <v>8</v>
      </c>
      <c r="X3" s="29" t="s">
        <v>9</v>
      </c>
      <c r="Y3" s="30" t="s">
        <v>10</v>
      </c>
    </row>
    <row r="4" spans="1:25" ht="30" customHeight="1">
      <c r="A4" s="32"/>
      <c r="B4" s="29"/>
      <c r="C4" s="29"/>
      <c r="D4" s="29"/>
      <c r="E4" s="30"/>
      <c r="F4" s="33"/>
      <c r="G4" s="29"/>
      <c r="H4" s="29"/>
      <c r="I4" s="29"/>
      <c r="J4" s="32"/>
      <c r="K4" s="29"/>
      <c r="L4" s="29"/>
      <c r="M4" s="30"/>
      <c r="N4" s="33"/>
      <c r="O4" s="29"/>
      <c r="P4" s="29"/>
      <c r="Q4" s="29"/>
      <c r="R4" s="29"/>
      <c r="S4" s="32"/>
      <c r="T4" s="29"/>
      <c r="U4" s="30"/>
      <c r="V4" s="33"/>
      <c r="W4" s="29"/>
      <c r="X4" s="29"/>
      <c r="Y4" s="29"/>
    </row>
    <row r="5" spans="1:25" s="9" customFormat="1" ht="21.75" customHeight="1">
      <c r="A5" s="34" t="s">
        <v>11</v>
      </c>
      <c r="B5" s="35"/>
      <c r="C5" s="36">
        <f aca="true" t="shared" si="0" ref="C5:H5">C6+C9+C17+C24+C34+C44+C52</f>
        <v>29450039</v>
      </c>
      <c r="D5" s="37">
        <f t="shared" si="0"/>
        <v>26593606</v>
      </c>
      <c r="E5" s="2">
        <f aca="true" t="shared" si="1" ref="E5:E21">(C5/D5-1)*100</f>
        <v>10.741051815237102</v>
      </c>
      <c r="F5" s="37">
        <v>158534843</v>
      </c>
      <c r="G5" s="37">
        <f t="shared" si="0"/>
        <v>187984882</v>
      </c>
      <c r="H5" s="37">
        <f t="shared" si="0"/>
        <v>167998203</v>
      </c>
      <c r="I5" s="2">
        <f aca="true" t="shared" si="2" ref="I5:I21">(G5/H5-1)*100</f>
        <v>11.896959993078028</v>
      </c>
      <c r="J5" s="38"/>
      <c r="K5" s="39">
        <f aca="true" t="shared" si="3" ref="K5:P5">K6+K9+K17+K24+K34+K44+K52</f>
        <v>537866.4190000001</v>
      </c>
      <c r="L5" s="5">
        <f t="shared" si="3"/>
        <v>486540.898</v>
      </c>
      <c r="M5" s="10">
        <f aca="true" t="shared" si="4" ref="M5:M21">(K5/L5-1)*100</f>
        <v>10.549066113656934</v>
      </c>
      <c r="N5" s="2">
        <v>3141964.647000001</v>
      </c>
      <c r="O5" s="2">
        <f t="shared" si="3"/>
        <v>3679831.0660000006</v>
      </c>
      <c r="P5" s="2">
        <f t="shared" si="3"/>
        <v>3333767.500999999</v>
      </c>
      <c r="Q5" s="2">
        <f aca="true" t="shared" si="5" ref="Q5:Q21">(O5/P5-1)*100</f>
        <v>10.380554879612802</v>
      </c>
      <c r="R5" s="38"/>
      <c r="S5" s="36">
        <f aca="true" t="shared" si="6" ref="S5:X5">S6+S9+S17+S24+S34+S44+S52</f>
        <v>237864</v>
      </c>
      <c r="T5" s="37">
        <f t="shared" si="6"/>
        <v>216812</v>
      </c>
      <c r="U5" s="10">
        <f aca="true" t="shared" si="7" ref="U5:U21">(S5/T5-1)*100</f>
        <v>9.709794660812143</v>
      </c>
      <c r="V5" s="37">
        <v>1313198</v>
      </c>
      <c r="W5" s="37">
        <f t="shared" si="6"/>
        <v>1551062</v>
      </c>
      <c r="X5" s="37">
        <f t="shared" si="6"/>
        <v>1413212</v>
      </c>
      <c r="Y5" s="2">
        <f aca="true" t="shared" si="8" ref="Y5:Y21">(W5/X5-1)*100</f>
        <v>9.754375139752568</v>
      </c>
    </row>
    <row r="6" spans="1:25" s="14" customFormat="1" ht="21.75" customHeight="1">
      <c r="A6" s="40" t="s">
        <v>12</v>
      </c>
      <c r="B6" s="11"/>
      <c r="C6" s="12">
        <f aca="true" t="shared" si="9" ref="C6:H6">SUM(C7:C8)</f>
        <v>9690305</v>
      </c>
      <c r="D6" s="12">
        <f t="shared" si="9"/>
        <v>9431629</v>
      </c>
      <c r="E6" s="2">
        <f t="shared" si="1"/>
        <v>2.742643927151933</v>
      </c>
      <c r="F6" s="12">
        <v>54785759</v>
      </c>
      <c r="G6" s="12">
        <f t="shared" si="9"/>
        <v>64476064</v>
      </c>
      <c r="H6" s="12">
        <f t="shared" si="9"/>
        <v>61097562</v>
      </c>
      <c r="I6" s="2">
        <f t="shared" si="2"/>
        <v>5.529683819462394</v>
      </c>
      <c r="J6" s="13"/>
      <c r="K6" s="5">
        <f aca="true" t="shared" si="10" ref="K6:P6">SUM(K7:K8)</f>
        <v>352638.842</v>
      </c>
      <c r="L6" s="5">
        <f t="shared" si="10"/>
        <v>317032.038</v>
      </c>
      <c r="M6" s="10">
        <f t="shared" si="4"/>
        <v>11.231295179069578</v>
      </c>
      <c r="N6" s="2">
        <v>2010005.0260000003</v>
      </c>
      <c r="O6" s="2">
        <f t="shared" si="10"/>
        <v>2362643.8680000002</v>
      </c>
      <c r="P6" s="2">
        <f t="shared" si="10"/>
        <v>2117958.1999999997</v>
      </c>
      <c r="Q6" s="2">
        <f t="shared" si="5"/>
        <v>11.552903546443961</v>
      </c>
      <c r="R6" s="13"/>
      <c r="S6" s="12">
        <f aca="true" t="shared" si="11" ref="S6:X6">SUM(S7:S8)</f>
        <v>64682</v>
      </c>
      <c r="T6" s="12">
        <f t="shared" si="11"/>
        <v>63930</v>
      </c>
      <c r="U6" s="10">
        <f t="shared" si="7"/>
        <v>1.1762865634287412</v>
      </c>
      <c r="V6" s="12">
        <v>373727</v>
      </c>
      <c r="W6" s="12">
        <f t="shared" si="11"/>
        <v>438409</v>
      </c>
      <c r="X6" s="12">
        <f t="shared" si="11"/>
        <v>426570</v>
      </c>
      <c r="Y6" s="2">
        <f t="shared" si="8"/>
        <v>2.775394425299482</v>
      </c>
    </row>
    <row r="7" spans="1:25" s="22" customFormat="1" ht="21.75" customHeight="1">
      <c r="A7" s="41" t="s">
        <v>13</v>
      </c>
      <c r="B7" s="42">
        <v>1</v>
      </c>
      <c r="C7" s="43">
        <v>6267181</v>
      </c>
      <c r="D7" s="43">
        <v>6022738</v>
      </c>
      <c r="E7" s="10">
        <f t="shared" si="1"/>
        <v>4.058668997389558</v>
      </c>
      <c r="F7" s="43">
        <v>34138113</v>
      </c>
      <c r="G7" s="44">
        <f aca="true" t="shared" si="12" ref="G7:G50">C7+F7</f>
        <v>40405294</v>
      </c>
      <c r="H7" s="44">
        <v>38065055</v>
      </c>
      <c r="I7" s="10">
        <f t="shared" si="2"/>
        <v>6.147998472614846</v>
      </c>
      <c r="J7" s="45">
        <v>1</v>
      </c>
      <c r="K7" s="46">
        <v>322474.124</v>
      </c>
      <c r="L7" s="47">
        <v>286353.059</v>
      </c>
      <c r="M7" s="10">
        <f t="shared" si="4"/>
        <v>12.614171165533094</v>
      </c>
      <c r="N7" s="46">
        <v>1819247.1480000003</v>
      </c>
      <c r="O7" s="46">
        <f aca="true" t="shared" si="13" ref="O7:O50">K7+N7</f>
        <v>2141721.2720000003</v>
      </c>
      <c r="P7" s="46">
        <v>1885652.2999999998</v>
      </c>
      <c r="Q7" s="10">
        <f t="shared" si="5"/>
        <v>13.5798615683284</v>
      </c>
      <c r="R7" s="45">
        <v>1</v>
      </c>
      <c r="S7" s="48">
        <v>42998</v>
      </c>
      <c r="T7" s="48">
        <v>41767</v>
      </c>
      <c r="U7" s="10">
        <f t="shared" si="7"/>
        <v>2.947302894629722</v>
      </c>
      <c r="V7" s="48">
        <v>243579</v>
      </c>
      <c r="W7" s="49">
        <f aca="true" t="shared" si="14" ref="W7:W50">S7+V7</f>
        <v>286577</v>
      </c>
      <c r="X7" s="49">
        <v>276251</v>
      </c>
      <c r="Y7" s="10">
        <f t="shared" si="8"/>
        <v>3.7379050211582943</v>
      </c>
    </row>
    <row r="8" spans="1:25" s="21" customFormat="1" ht="21.75" customHeight="1">
      <c r="A8" s="50" t="s">
        <v>14</v>
      </c>
      <c r="B8" s="35">
        <v>2</v>
      </c>
      <c r="C8" s="43">
        <v>3423124</v>
      </c>
      <c r="D8" s="43">
        <v>3408891</v>
      </c>
      <c r="E8" s="10">
        <f t="shared" si="1"/>
        <v>0.41752581704723735</v>
      </c>
      <c r="F8" s="51">
        <v>20647646</v>
      </c>
      <c r="G8" s="44">
        <f t="shared" si="12"/>
        <v>24070770</v>
      </c>
      <c r="H8" s="44">
        <v>23032507</v>
      </c>
      <c r="I8" s="10">
        <f t="shared" si="2"/>
        <v>4.507815844797092</v>
      </c>
      <c r="J8" s="38">
        <v>2</v>
      </c>
      <c r="K8" s="46">
        <v>30164.718</v>
      </c>
      <c r="L8" s="47">
        <v>30678.979</v>
      </c>
      <c r="M8" s="10">
        <f t="shared" si="4"/>
        <v>-1.6762650412844526</v>
      </c>
      <c r="N8" s="10">
        <v>190757.878</v>
      </c>
      <c r="O8" s="46">
        <f t="shared" si="13"/>
        <v>220922.596</v>
      </c>
      <c r="P8" s="46">
        <v>232305.9</v>
      </c>
      <c r="Q8" s="10">
        <f t="shared" si="5"/>
        <v>-4.9001355540259635</v>
      </c>
      <c r="R8" s="38">
        <v>2</v>
      </c>
      <c r="S8" s="48">
        <v>21684</v>
      </c>
      <c r="T8" s="48">
        <v>22163</v>
      </c>
      <c r="U8" s="10">
        <f t="shared" si="7"/>
        <v>-2.1612597572530756</v>
      </c>
      <c r="V8" s="48">
        <v>130148</v>
      </c>
      <c r="W8" s="49">
        <f t="shared" si="14"/>
        <v>151832</v>
      </c>
      <c r="X8" s="49">
        <v>150319</v>
      </c>
      <c r="Y8" s="10">
        <f t="shared" si="8"/>
        <v>1.0065261211157583</v>
      </c>
    </row>
    <row r="9" spans="1:25" s="14" customFormat="1" ht="21.75" customHeight="1">
      <c r="A9" s="52" t="s">
        <v>15</v>
      </c>
      <c r="B9" s="11"/>
      <c r="C9" s="15">
        <f>SUM(C10:C16)</f>
        <v>5035550</v>
      </c>
      <c r="D9" s="15">
        <f>SUM(D10:D16)</f>
        <v>4474305</v>
      </c>
      <c r="E9" s="2">
        <f t="shared" si="1"/>
        <v>12.543735842773351</v>
      </c>
      <c r="F9" s="16">
        <v>27724016</v>
      </c>
      <c r="G9" s="16">
        <f t="shared" si="12"/>
        <v>32759566</v>
      </c>
      <c r="H9" s="16">
        <f>SUM(H10:H16)</f>
        <v>28872860</v>
      </c>
      <c r="I9" s="2">
        <f t="shared" si="2"/>
        <v>13.461451342194719</v>
      </c>
      <c r="J9" s="13"/>
      <c r="K9" s="17">
        <f>SUM(K10:K16)</f>
        <v>60417.22600000001</v>
      </c>
      <c r="L9" s="17">
        <f>SUM(L10:L16)</f>
        <v>52300.27099999999</v>
      </c>
      <c r="M9" s="2">
        <f t="shared" si="4"/>
        <v>15.519910021116367</v>
      </c>
      <c r="N9" s="18">
        <v>366245.368</v>
      </c>
      <c r="O9" s="18">
        <f t="shared" si="13"/>
        <v>426662.59400000004</v>
      </c>
      <c r="P9" s="18">
        <f>SUM(P10:P16)</f>
        <v>371120.531</v>
      </c>
      <c r="Q9" s="2">
        <f t="shared" si="5"/>
        <v>14.966044279560498</v>
      </c>
      <c r="R9" s="13"/>
      <c r="S9" s="19">
        <f>SUM(S10:S16)</f>
        <v>40162</v>
      </c>
      <c r="T9" s="19">
        <f>SUM(T10:T16)</f>
        <v>37786</v>
      </c>
      <c r="U9" s="2">
        <f t="shared" si="7"/>
        <v>6.288043190599701</v>
      </c>
      <c r="V9" s="16">
        <v>222447</v>
      </c>
      <c r="W9" s="19">
        <f t="shared" si="14"/>
        <v>262609</v>
      </c>
      <c r="X9" s="20">
        <f>SUM(X10:X16)</f>
        <v>243596</v>
      </c>
      <c r="Y9" s="2">
        <f t="shared" si="8"/>
        <v>7.805136373339461</v>
      </c>
    </row>
    <row r="10" spans="1:25" s="21" customFormat="1" ht="21.75" customHeight="1">
      <c r="A10" s="41" t="s">
        <v>16</v>
      </c>
      <c r="B10" s="35">
        <v>1</v>
      </c>
      <c r="C10" s="43">
        <v>3146428</v>
      </c>
      <c r="D10" s="43">
        <v>2839306</v>
      </c>
      <c r="E10" s="10">
        <f t="shared" si="1"/>
        <v>10.816798189416698</v>
      </c>
      <c r="F10" s="51">
        <v>17090752</v>
      </c>
      <c r="G10" s="44">
        <f t="shared" si="12"/>
        <v>20237180</v>
      </c>
      <c r="H10" s="44">
        <v>18142969</v>
      </c>
      <c r="I10" s="10">
        <f t="shared" si="2"/>
        <v>11.542824109989947</v>
      </c>
      <c r="J10" s="38">
        <v>1</v>
      </c>
      <c r="K10" s="46">
        <v>44416.098</v>
      </c>
      <c r="L10" s="47">
        <v>38351.651</v>
      </c>
      <c r="M10" s="10">
        <f t="shared" si="4"/>
        <v>15.812740369378098</v>
      </c>
      <c r="N10" s="10">
        <v>263156.944</v>
      </c>
      <c r="O10" s="46">
        <f t="shared" si="13"/>
        <v>307573.042</v>
      </c>
      <c r="P10" s="46">
        <v>268898.963</v>
      </c>
      <c r="Q10" s="10">
        <f t="shared" si="5"/>
        <v>14.382383096062746</v>
      </c>
      <c r="R10" s="38">
        <v>1</v>
      </c>
      <c r="S10" s="48">
        <v>23853</v>
      </c>
      <c r="T10" s="48">
        <v>22833</v>
      </c>
      <c r="U10" s="10">
        <f t="shared" si="7"/>
        <v>4.467218499540149</v>
      </c>
      <c r="V10" s="48">
        <v>130501</v>
      </c>
      <c r="W10" s="49">
        <f t="shared" si="14"/>
        <v>154354</v>
      </c>
      <c r="X10" s="53">
        <v>145174</v>
      </c>
      <c r="Y10" s="10">
        <f t="shared" si="8"/>
        <v>6.323446347142059</v>
      </c>
    </row>
    <row r="11" spans="1:25" s="21" customFormat="1" ht="21.75" customHeight="1">
      <c r="A11" s="41" t="s">
        <v>17</v>
      </c>
      <c r="B11" s="35">
        <v>2</v>
      </c>
      <c r="C11" s="43">
        <v>831914</v>
      </c>
      <c r="D11" s="43">
        <v>664477</v>
      </c>
      <c r="E11" s="10">
        <f t="shared" si="1"/>
        <v>25.198313861879342</v>
      </c>
      <c r="F11" s="51">
        <v>4459746</v>
      </c>
      <c r="G11" s="44">
        <f t="shared" si="12"/>
        <v>5291660</v>
      </c>
      <c r="H11" s="44">
        <v>4416161</v>
      </c>
      <c r="I11" s="10">
        <f t="shared" si="2"/>
        <v>19.82488863064549</v>
      </c>
      <c r="J11" s="38">
        <v>2</v>
      </c>
      <c r="K11" s="46">
        <v>9765.933</v>
      </c>
      <c r="L11" s="47">
        <v>7350.214</v>
      </c>
      <c r="M11" s="10">
        <f t="shared" si="4"/>
        <v>32.86596825616235</v>
      </c>
      <c r="N11" s="10">
        <v>58547.33699999999</v>
      </c>
      <c r="O11" s="46">
        <f t="shared" si="13"/>
        <v>68313.26999999999</v>
      </c>
      <c r="P11" s="46">
        <v>52986.4</v>
      </c>
      <c r="Q11" s="10">
        <f t="shared" si="5"/>
        <v>28.926045173855908</v>
      </c>
      <c r="R11" s="38">
        <v>2</v>
      </c>
      <c r="S11" s="48">
        <v>6614</v>
      </c>
      <c r="T11" s="48">
        <v>5420</v>
      </c>
      <c r="U11" s="10">
        <f t="shared" si="7"/>
        <v>22.029520295202953</v>
      </c>
      <c r="V11" s="48">
        <v>35228</v>
      </c>
      <c r="W11" s="49">
        <f t="shared" si="14"/>
        <v>41842</v>
      </c>
      <c r="X11" s="53">
        <v>36075</v>
      </c>
      <c r="Y11" s="10">
        <f t="shared" si="8"/>
        <v>15.98613998613998</v>
      </c>
    </row>
    <row r="12" spans="1:25" s="21" customFormat="1" ht="21.75" customHeight="1">
      <c r="A12" s="41" t="s">
        <v>18</v>
      </c>
      <c r="B12" s="35">
        <v>3</v>
      </c>
      <c r="C12" s="43">
        <v>762645</v>
      </c>
      <c r="D12" s="43">
        <v>707794</v>
      </c>
      <c r="E12" s="10">
        <f t="shared" si="1"/>
        <v>7.749571202920613</v>
      </c>
      <c r="F12" s="51">
        <v>4579461</v>
      </c>
      <c r="G12" s="44">
        <f t="shared" si="12"/>
        <v>5342106</v>
      </c>
      <c r="H12" s="44">
        <v>4622380</v>
      </c>
      <c r="I12" s="10">
        <f t="shared" si="2"/>
        <v>15.570463700517912</v>
      </c>
      <c r="J12" s="38">
        <v>3</v>
      </c>
      <c r="K12" s="46">
        <v>5183.744</v>
      </c>
      <c r="L12" s="47">
        <v>5655.439</v>
      </c>
      <c r="M12" s="10">
        <f t="shared" si="4"/>
        <v>-8.34055499493498</v>
      </c>
      <c r="N12" s="10">
        <v>37605.246</v>
      </c>
      <c r="O12" s="46">
        <f t="shared" si="13"/>
        <v>42788.99</v>
      </c>
      <c r="P12" s="46">
        <v>42338.1</v>
      </c>
      <c r="Q12" s="10">
        <f t="shared" si="5"/>
        <v>1.0649745737290939</v>
      </c>
      <c r="R12" s="38">
        <v>3</v>
      </c>
      <c r="S12" s="48">
        <v>6103</v>
      </c>
      <c r="T12" s="48">
        <v>5931</v>
      </c>
      <c r="U12" s="10">
        <f t="shared" si="7"/>
        <v>2.900016860563137</v>
      </c>
      <c r="V12" s="48">
        <v>36876</v>
      </c>
      <c r="W12" s="49">
        <f t="shared" si="14"/>
        <v>42979</v>
      </c>
      <c r="X12" s="53">
        <v>38554</v>
      </c>
      <c r="Y12" s="10">
        <f t="shared" si="8"/>
        <v>11.477408310421744</v>
      </c>
    </row>
    <row r="13" spans="1:25" s="22" customFormat="1" ht="21.75" customHeight="1">
      <c r="A13" s="41" t="s">
        <v>19</v>
      </c>
      <c r="B13" s="42">
        <v>4</v>
      </c>
      <c r="C13" s="43">
        <v>110381</v>
      </c>
      <c r="D13" s="43">
        <v>116040</v>
      </c>
      <c r="E13" s="10">
        <f t="shared" si="1"/>
        <v>-4.876766632195794</v>
      </c>
      <c r="F13" s="43">
        <v>611790</v>
      </c>
      <c r="G13" s="44">
        <f t="shared" si="12"/>
        <v>722171</v>
      </c>
      <c r="H13" s="44">
        <v>731177</v>
      </c>
      <c r="I13" s="10">
        <f t="shared" si="2"/>
        <v>-1.2317127043109943</v>
      </c>
      <c r="J13" s="38">
        <v>4</v>
      </c>
      <c r="K13" s="46">
        <v>526.294</v>
      </c>
      <c r="L13" s="47">
        <v>443.615</v>
      </c>
      <c r="M13" s="10">
        <f t="shared" si="4"/>
        <v>18.637557341388366</v>
      </c>
      <c r="N13" s="46">
        <v>2948.049</v>
      </c>
      <c r="O13" s="46">
        <f t="shared" si="13"/>
        <v>3474.343</v>
      </c>
      <c r="P13" s="46">
        <v>2720.8</v>
      </c>
      <c r="Q13" s="10">
        <f t="shared" si="5"/>
        <v>27.695640987944703</v>
      </c>
      <c r="R13" s="45">
        <v>5</v>
      </c>
      <c r="S13" s="48">
        <v>925</v>
      </c>
      <c r="T13" s="48">
        <v>1079</v>
      </c>
      <c r="U13" s="10">
        <f t="shared" si="7"/>
        <v>-14.272474513438372</v>
      </c>
      <c r="V13" s="48">
        <v>5193</v>
      </c>
      <c r="W13" s="49">
        <f t="shared" si="14"/>
        <v>6118</v>
      </c>
      <c r="X13" s="53">
        <v>6919</v>
      </c>
      <c r="Y13" s="10">
        <f t="shared" si="8"/>
        <v>-11.576817459170396</v>
      </c>
    </row>
    <row r="14" spans="1:25" s="21" customFormat="1" ht="21.75" customHeight="1">
      <c r="A14" s="41" t="s">
        <v>20</v>
      </c>
      <c r="B14" s="35">
        <v>5</v>
      </c>
      <c r="C14" s="43">
        <v>94230</v>
      </c>
      <c r="D14" s="43">
        <v>70834</v>
      </c>
      <c r="E14" s="10">
        <f t="shared" si="1"/>
        <v>33.02933619448287</v>
      </c>
      <c r="F14" s="51">
        <v>490280</v>
      </c>
      <c r="G14" s="44">
        <f t="shared" si="12"/>
        <v>584510</v>
      </c>
      <c r="H14" s="44">
        <v>460922</v>
      </c>
      <c r="I14" s="10">
        <f t="shared" si="2"/>
        <v>26.813213515518886</v>
      </c>
      <c r="J14" s="38">
        <v>7</v>
      </c>
      <c r="K14" s="46">
        <v>13.453</v>
      </c>
      <c r="L14" s="47">
        <v>14.354</v>
      </c>
      <c r="M14" s="10">
        <f t="shared" si="4"/>
        <v>-6.27699595931448</v>
      </c>
      <c r="N14" s="10">
        <v>117.707</v>
      </c>
      <c r="O14" s="46">
        <f t="shared" si="13"/>
        <v>131.16</v>
      </c>
      <c r="P14" s="46">
        <v>165.3</v>
      </c>
      <c r="Q14" s="10">
        <f t="shared" si="5"/>
        <v>-20.65335753176044</v>
      </c>
      <c r="R14" s="38">
        <v>4</v>
      </c>
      <c r="S14" s="48">
        <v>1961</v>
      </c>
      <c r="T14" s="48">
        <v>1871</v>
      </c>
      <c r="U14" s="10">
        <f t="shared" si="7"/>
        <v>4.810261892036349</v>
      </c>
      <c r="V14" s="48">
        <v>10687</v>
      </c>
      <c r="W14" s="49">
        <f t="shared" si="14"/>
        <v>12648</v>
      </c>
      <c r="X14" s="53">
        <v>12714</v>
      </c>
      <c r="Y14" s="10">
        <f t="shared" si="8"/>
        <v>-0.5191127890514347</v>
      </c>
    </row>
    <row r="15" spans="1:25" s="21" customFormat="1" ht="21.75" customHeight="1">
      <c r="A15" s="41" t="s">
        <v>21</v>
      </c>
      <c r="B15" s="35">
        <v>6</v>
      </c>
      <c r="C15" s="43">
        <v>72096</v>
      </c>
      <c r="D15" s="43">
        <v>57235</v>
      </c>
      <c r="E15" s="10">
        <f t="shared" si="1"/>
        <v>25.964881628374247</v>
      </c>
      <c r="F15" s="51">
        <v>393001</v>
      </c>
      <c r="G15" s="44">
        <f t="shared" si="12"/>
        <v>465097</v>
      </c>
      <c r="H15" s="44">
        <v>387171</v>
      </c>
      <c r="I15" s="10">
        <f t="shared" si="2"/>
        <v>20.127023976485848</v>
      </c>
      <c r="J15" s="38">
        <v>5</v>
      </c>
      <c r="K15" s="46">
        <v>472.794</v>
      </c>
      <c r="L15" s="47">
        <v>445.224</v>
      </c>
      <c r="M15" s="10">
        <f t="shared" si="4"/>
        <v>6.192388550482453</v>
      </c>
      <c r="N15" s="10">
        <v>3592.4739999999993</v>
      </c>
      <c r="O15" s="46">
        <f t="shared" si="13"/>
        <v>4065.267999999999</v>
      </c>
      <c r="P15" s="46">
        <v>3708.4</v>
      </c>
      <c r="Q15" s="10">
        <f t="shared" si="5"/>
        <v>9.623233739618131</v>
      </c>
      <c r="R15" s="38">
        <v>6</v>
      </c>
      <c r="S15" s="48">
        <v>562</v>
      </c>
      <c r="T15" s="48">
        <v>504</v>
      </c>
      <c r="U15" s="10">
        <f t="shared" si="7"/>
        <v>11.507936507936511</v>
      </c>
      <c r="V15" s="48">
        <v>3130</v>
      </c>
      <c r="W15" s="49">
        <f t="shared" si="14"/>
        <v>3692</v>
      </c>
      <c r="X15" s="53">
        <v>3220</v>
      </c>
      <c r="Y15" s="10">
        <f t="shared" si="8"/>
        <v>14.658385093167702</v>
      </c>
    </row>
    <row r="16" spans="1:25" s="21" customFormat="1" ht="21.75" customHeight="1">
      <c r="A16" s="41" t="s">
        <v>22</v>
      </c>
      <c r="B16" s="35">
        <v>7</v>
      </c>
      <c r="C16" s="43">
        <v>17856</v>
      </c>
      <c r="D16" s="43">
        <v>18619</v>
      </c>
      <c r="E16" s="10">
        <f t="shared" si="1"/>
        <v>-4.097964444921853</v>
      </c>
      <c r="F16" s="51">
        <v>98986</v>
      </c>
      <c r="G16" s="44">
        <f t="shared" si="12"/>
        <v>116842</v>
      </c>
      <c r="H16" s="44">
        <v>112080</v>
      </c>
      <c r="I16" s="10">
        <f t="shared" si="2"/>
        <v>4.2487508922198325</v>
      </c>
      <c r="J16" s="38">
        <v>6</v>
      </c>
      <c r="K16" s="46">
        <v>38.91</v>
      </c>
      <c r="L16" s="47">
        <v>39.774</v>
      </c>
      <c r="M16" s="10">
        <f t="shared" si="4"/>
        <v>-2.1722733443958475</v>
      </c>
      <c r="N16" s="10">
        <v>277.611</v>
      </c>
      <c r="O16" s="46">
        <f t="shared" si="13"/>
        <v>316.52099999999996</v>
      </c>
      <c r="P16" s="46">
        <v>302.568</v>
      </c>
      <c r="Q16" s="10">
        <f t="shared" si="5"/>
        <v>4.611525343063372</v>
      </c>
      <c r="R16" s="38">
        <v>7</v>
      </c>
      <c r="S16" s="48">
        <v>144</v>
      </c>
      <c r="T16" s="48">
        <v>148</v>
      </c>
      <c r="U16" s="10">
        <f t="shared" si="7"/>
        <v>-2.7027027027026973</v>
      </c>
      <c r="V16" s="48">
        <v>832</v>
      </c>
      <c r="W16" s="49">
        <f t="shared" si="14"/>
        <v>976</v>
      </c>
      <c r="X16" s="53">
        <v>940</v>
      </c>
      <c r="Y16" s="10">
        <f t="shared" si="8"/>
        <v>3.8297872340425476</v>
      </c>
    </row>
    <row r="17" spans="1:25" s="14" customFormat="1" ht="21.75" customHeight="1">
      <c r="A17" s="40" t="s">
        <v>23</v>
      </c>
      <c r="B17" s="11"/>
      <c r="C17" s="15">
        <f aca="true" t="shared" si="15" ref="C17:H17">SUM(C18:C23)</f>
        <v>3702542</v>
      </c>
      <c r="D17" s="15">
        <f t="shared" si="15"/>
        <v>3384212</v>
      </c>
      <c r="E17" s="2">
        <f t="shared" si="1"/>
        <v>9.406325608442966</v>
      </c>
      <c r="F17" s="12">
        <v>20923638</v>
      </c>
      <c r="G17" s="16">
        <f t="shared" si="12"/>
        <v>24626180</v>
      </c>
      <c r="H17" s="12">
        <f t="shared" si="15"/>
        <v>22419204</v>
      </c>
      <c r="I17" s="2">
        <f t="shared" si="2"/>
        <v>9.844131843396408</v>
      </c>
      <c r="J17" s="13"/>
      <c r="K17" s="17">
        <f>SUM(K18:K23)</f>
        <v>40477.257</v>
      </c>
      <c r="L17" s="17">
        <f>SUM(L18:L23)</f>
        <v>37570.82800000001</v>
      </c>
      <c r="M17" s="2">
        <f t="shared" si="4"/>
        <v>7.735866241755418</v>
      </c>
      <c r="N17" s="2">
        <v>254319.314</v>
      </c>
      <c r="O17" s="18">
        <f t="shared" si="13"/>
        <v>294796.571</v>
      </c>
      <c r="P17" s="2">
        <f>SUM(P18:P23)</f>
        <v>276372.41199999995</v>
      </c>
      <c r="Q17" s="2">
        <f t="shared" si="5"/>
        <v>6.66642479496109</v>
      </c>
      <c r="R17" s="13"/>
      <c r="S17" s="19">
        <f aca="true" t="shared" si="16" ref="S17:X17">SUM(S18:S23)</f>
        <v>28986</v>
      </c>
      <c r="T17" s="19">
        <f t="shared" si="16"/>
        <v>27894</v>
      </c>
      <c r="U17" s="2">
        <f t="shared" si="7"/>
        <v>3.9148203914820323</v>
      </c>
      <c r="V17" s="12">
        <v>164763</v>
      </c>
      <c r="W17" s="19">
        <f t="shared" si="14"/>
        <v>193749</v>
      </c>
      <c r="X17" s="12">
        <f t="shared" si="16"/>
        <v>188664</v>
      </c>
      <c r="Y17" s="2">
        <f t="shared" si="8"/>
        <v>2.695267777636423</v>
      </c>
    </row>
    <row r="18" spans="1:25" s="21" customFormat="1" ht="21.75" customHeight="1">
      <c r="A18" s="41" t="s">
        <v>24</v>
      </c>
      <c r="B18" s="35">
        <v>1</v>
      </c>
      <c r="C18" s="43">
        <v>2101573</v>
      </c>
      <c r="D18" s="43">
        <v>1967793</v>
      </c>
      <c r="E18" s="10">
        <f t="shared" si="1"/>
        <v>6.798479311594252</v>
      </c>
      <c r="F18" s="51">
        <v>12129976</v>
      </c>
      <c r="G18" s="44">
        <f t="shared" si="12"/>
        <v>14231549</v>
      </c>
      <c r="H18" s="44">
        <v>13037931</v>
      </c>
      <c r="I18" s="10">
        <f t="shared" si="2"/>
        <v>9.154964848333691</v>
      </c>
      <c r="J18" s="38">
        <v>1</v>
      </c>
      <c r="K18" s="46">
        <v>27100.371</v>
      </c>
      <c r="L18" s="47">
        <v>24804.307</v>
      </c>
      <c r="M18" s="10">
        <f t="shared" si="4"/>
        <v>9.256714972927881</v>
      </c>
      <c r="N18" s="10">
        <v>167517.696</v>
      </c>
      <c r="O18" s="46">
        <f t="shared" si="13"/>
        <v>194618.06699999998</v>
      </c>
      <c r="P18" s="46">
        <v>182218.5</v>
      </c>
      <c r="Q18" s="10">
        <f t="shared" si="5"/>
        <v>6.804779426896812</v>
      </c>
      <c r="R18" s="38">
        <v>1</v>
      </c>
      <c r="S18" s="48">
        <v>16036</v>
      </c>
      <c r="T18" s="48">
        <v>15532</v>
      </c>
      <c r="U18" s="10">
        <f t="shared" si="7"/>
        <v>3.2449137265001315</v>
      </c>
      <c r="V18" s="51">
        <v>92637</v>
      </c>
      <c r="W18" s="49">
        <f t="shared" si="14"/>
        <v>108673</v>
      </c>
      <c r="X18" s="53">
        <v>106183</v>
      </c>
      <c r="Y18" s="10">
        <f t="shared" si="8"/>
        <v>2.345008146313443</v>
      </c>
    </row>
    <row r="19" spans="1:25" s="21" customFormat="1" ht="21.75" customHeight="1">
      <c r="A19" s="50" t="s">
        <v>25</v>
      </c>
      <c r="B19" s="35">
        <v>2</v>
      </c>
      <c r="C19" s="43">
        <v>1083821</v>
      </c>
      <c r="D19" s="43">
        <v>1041126</v>
      </c>
      <c r="E19" s="10">
        <f t="shared" si="1"/>
        <v>4.100848504407728</v>
      </c>
      <c r="F19" s="51">
        <v>6038748</v>
      </c>
      <c r="G19" s="44">
        <f t="shared" si="12"/>
        <v>7122569</v>
      </c>
      <c r="H19" s="44">
        <v>6864182</v>
      </c>
      <c r="I19" s="10">
        <f t="shared" si="2"/>
        <v>3.7642795601864787</v>
      </c>
      <c r="J19" s="38">
        <v>2</v>
      </c>
      <c r="K19" s="46">
        <v>8648.635</v>
      </c>
      <c r="L19" s="47">
        <v>8585.188</v>
      </c>
      <c r="M19" s="10">
        <f t="shared" si="4"/>
        <v>0.7390286619233022</v>
      </c>
      <c r="N19" s="10">
        <v>59796.51600000001</v>
      </c>
      <c r="O19" s="46">
        <f t="shared" si="13"/>
        <v>68445.15100000001</v>
      </c>
      <c r="P19" s="46">
        <v>67449.511</v>
      </c>
      <c r="Q19" s="10">
        <f t="shared" si="5"/>
        <v>1.476126342858164</v>
      </c>
      <c r="R19" s="38">
        <v>2</v>
      </c>
      <c r="S19" s="48">
        <v>8455</v>
      </c>
      <c r="T19" s="48">
        <v>8502</v>
      </c>
      <c r="U19" s="10">
        <f t="shared" si="7"/>
        <v>-0.5528111032698235</v>
      </c>
      <c r="V19" s="51">
        <v>47739</v>
      </c>
      <c r="W19" s="49">
        <f t="shared" si="14"/>
        <v>56194</v>
      </c>
      <c r="X19" s="53">
        <v>58562</v>
      </c>
      <c r="Y19" s="10">
        <f t="shared" si="8"/>
        <v>-4.0435777466616525</v>
      </c>
    </row>
    <row r="20" spans="1:25" s="21" customFormat="1" ht="21.75" customHeight="1">
      <c r="A20" s="50" t="s">
        <v>26</v>
      </c>
      <c r="B20" s="35">
        <v>3</v>
      </c>
      <c r="C20" s="43">
        <v>442764</v>
      </c>
      <c r="D20" s="43">
        <v>319084</v>
      </c>
      <c r="E20" s="10">
        <f t="shared" si="1"/>
        <v>38.76095322861693</v>
      </c>
      <c r="F20" s="51">
        <v>2387029</v>
      </c>
      <c r="G20" s="44">
        <f t="shared" si="12"/>
        <v>2829793</v>
      </c>
      <c r="H20" s="44">
        <v>2151307</v>
      </c>
      <c r="I20" s="10">
        <f t="shared" si="2"/>
        <v>31.53831600975594</v>
      </c>
      <c r="J20" s="38">
        <v>3</v>
      </c>
      <c r="K20" s="46">
        <v>4659.881</v>
      </c>
      <c r="L20" s="47">
        <v>4126.836</v>
      </c>
      <c r="M20" s="10">
        <f t="shared" si="4"/>
        <v>12.916553989545498</v>
      </c>
      <c r="N20" s="10">
        <v>26308.089</v>
      </c>
      <c r="O20" s="46">
        <f t="shared" si="13"/>
        <v>30967.97</v>
      </c>
      <c r="P20" s="46">
        <v>26180.596999999998</v>
      </c>
      <c r="Q20" s="10">
        <f t="shared" si="5"/>
        <v>18.285958108594702</v>
      </c>
      <c r="R20" s="38">
        <v>3</v>
      </c>
      <c r="S20" s="48">
        <v>3657</v>
      </c>
      <c r="T20" s="48">
        <v>2831</v>
      </c>
      <c r="U20" s="10">
        <f t="shared" si="7"/>
        <v>29.176969268809614</v>
      </c>
      <c r="V20" s="51">
        <v>19974</v>
      </c>
      <c r="W20" s="49">
        <f t="shared" si="14"/>
        <v>23631</v>
      </c>
      <c r="X20" s="53">
        <v>19209</v>
      </c>
      <c r="Y20" s="10">
        <f t="shared" si="8"/>
        <v>23.02045915976887</v>
      </c>
    </row>
    <row r="21" spans="1:25" s="21" customFormat="1" ht="21.75" customHeight="1">
      <c r="A21" s="50" t="s">
        <v>27</v>
      </c>
      <c r="B21" s="35">
        <v>4</v>
      </c>
      <c r="C21" s="43">
        <v>40601</v>
      </c>
      <c r="D21" s="43">
        <v>37892</v>
      </c>
      <c r="E21" s="10">
        <f t="shared" si="1"/>
        <v>7.149266335902027</v>
      </c>
      <c r="F21" s="51">
        <v>230307</v>
      </c>
      <c r="G21" s="44">
        <f t="shared" si="12"/>
        <v>270908</v>
      </c>
      <c r="H21" s="44">
        <v>276362</v>
      </c>
      <c r="I21" s="10">
        <f t="shared" si="2"/>
        <v>-1.9734985272939154</v>
      </c>
      <c r="J21" s="38">
        <v>4</v>
      </c>
      <c r="K21" s="46">
        <v>46.82</v>
      </c>
      <c r="L21" s="47">
        <v>52.457</v>
      </c>
      <c r="M21" s="10">
        <f t="shared" si="4"/>
        <v>-10.745944297233923</v>
      </c>
      <c r="N21" s="10">
        <v>428.325</v>
      </c>
      <c r="O21" s="46">
        <f t="shared" si="13"/>
        <v>475.145</v>
      </c>
      <c r="P21" s="46">
        <v>482.1</v>
      </c>
      <c r="Q21" s="10">
        <f t="shared" si="5"/>
        <v>-1.4426467537855259</v>
      </c>
      <c r="R21" s="38">
        <v>4</v>
      </c>
      <c r="S21" s="48">
        <v>499</v>
      </c>
      <c r="T21" s="48">
        <v>494</v>
      </c>
      <c r="U21" s="10">
        <f t="shared" si="7"/>
        <v>1.0121457489878471</v>
      </c>
      <c r="V21" s="51">
        <v>2833</v>
      </c>
      <c r="W21" s="49">
        <f t="shared" si="14"/>
        <v>3332</v>
      </c>
      <c r="X21" s="53">
        <v>3538</v>
      </c>
      <c r="Y21" s="10">
        <f t="shared" si="8"/>
        <v>-5.822498586772184</v>
      </c>
    </row>
    <row r="22" spans="1:25" s="21" customFormat="1" ht="21.75" customHeight="1">
      <c r="A22" s="41" t="s">
        <v>28</v>
      </c>
      <c r="B22" s="35">
        <v>5</v>
      </c>
      <c r="C22" s="43">
        <v>20342</v>
      </c>
      <c r="D22" s="43">
        <v>6150</v>
      </c>
      <c r="E22" s="10"/>
      <c r="F22" s="43">
        <v>89308</v>
      </c>
      <c r="G22" s="44">
        <f t="shared" si="12"/>
        <v>109650</v>
      </c>
      <c r="H22" s="44">
        <v>23228</v>
      </c>
      <c r="I22" s="10"/>
      <c r="J22" s="38">
        <v>5</v>
      </c>
      <c r="K22" s="46">
        <v>18.149</v>
      </c>
      <c r="L22" s="47">
        <v>0.069</v>
      </c>
      <c r="M22" s="10"/>
      <c r="N22" s="46">
        <v>155.732</v>
      </c>
      <c r="O22" s="46">
        <f t="shared" si="13"/>
        <v>173.881</v>
      </c>
      <c r="P22" s="46">
        <v>1.6</v>
      </c>
      <c r="Q22" s="10"/>
      <c r="R22" s="38">
        <v>5</v>
      </c>
      <c r="S22" s="48">
        <v>191</v>
      </c>
      <c r="T22" s="48">
        <v>383</v>
      </c>
      <c r="U22" s="10"/>
      <c r="V22" s="43">
        <v>964</v>
      </c>
      <c r="W22" s="49">
        <f t="shared" si="14"/>
        <v>1155</v>
      </c>
      <c r="X22" s="53">
        <v>242</v>
      </c>
      <c r="Y22" s="10"/>
    </row>
    <row r="23" spans="1:25" s="22" customFormat="1" ht="21.75" customHeight="1">
      <c r="A23" s="41" t="s">
        <v>29</v>
      </c>
      <c r="B23" s="42">
        <v>6</v>
      </c>
      <c r="C23" s="43">
        <v>13441</v>
      </c>
      <c r="D23" s="43">
        <v>12167</v>
      </c>
      <c r="E23" s="10">
        <f aca="true" t="shared" si="17" ref="E23:E49">(C23/D23-1)*100</f>
        <v>10.470946001479419</v>
      </c>
      <c r="F23" s="43">
        <v>48270</v>
      </c>
      <c r="G23" s="44">
        <f t="shared" si="12"/>
        <v>61711</v>
      </c>
      <c r="H23" s="44">
        <v>66194</v>
      </c>
      <c r="I23" s="10">
        <f aca="true" t="shared" si="18" ref="I23:I49">(G23/H23-1)*100</f>
        <v>-6.772517146569179</v>
      </c>
      <c r="J23" s="45">
        <v>6</v>
      </c>
      <c r="K23" s="46">
        <v>3.401</v>
      </c>
      <c r="L23" s="54">
        <v>1.971</v>
      </c>
      <c r="M23" s="10">
        <f aca="true" t="shared" si="19" ref="M23:M49">(K23/L23-1)*100</f>
        <v>72.55200405885336</v>
      </c>
      <c r="N23" s="46">
        <v>112.956</v>
      </c>
      <c r="O23" s="46">
        <f t="shared" si="13"/>
        <v>116.357</v>
      </c>
      <c r="P23" s="46">
        <v>40.104</v>
      </c>
      <c r="Q23" s="10">
        <f aca="true" t="shared" si="20" ref="Q23:Q49">(O23/P23-1)*100</f>
        <v>190.13814083383204</v>
      </c>
      <c r="R23" s="45">
        <v>6</v>
      </c>
      <c r="S23" s="48">
        <v>148</v>
      </c>
      <c r="T23" s="48">
        <v>152</v>
      </c>
      <c r="U23" s="10">
        <f aca="true" t="shared" si="21" ref="U23:U49">(S23/T23-1)*100</f>
        <v>-2.631578947368418</v>
      </c>
      <c r="V23" s="43">
        <v>616</v>
      </c>
      <c r="W23" s="49">
        <f t="shared" si="14"/>
        <v>764</v>
      </c>
      <c r="X23" s="53">
        <v>930</v>
      </c>
      <c r="Y23" s="10">
        <f aca="true" t="shared" si="22" ref="Y23:Y49">(W23/X23-1)*100</f>
        <v>-17.849462365591396</v>
      </c>
    </row>
    <row r="24" spans="1:25" s="14" customFormat="1" ht="21.75" customHeight="1">
      <c r="A24" s="40" t="s">
        <v>30</v>
      </c>
      <c r="B24" s="11"/>
      <c r="C24" s="15">
        <f aca="true" t="shared" si="23" ref="C24:H24">SUM(C25:C33)</f>
        <v>4727036</v>
      </c>
      <c r="D24" s="15">
        <f t="shared" si="23"/>
        <v>4070036</v>
      </c>
      <c r="E24" s="2">
        <f t="shared" si="17"/>
        <v>16.14236335993098</v>
      </c>
      <c r="F24" s="12">
        <v>23241193</v>
      </c>
      <c r="G24" s="16">
        <f t="shared" si="12"/>
        <v>27968229</v>
      </c>
      <c r="H24" s="12">
        <f t="shared" si="23"/>
        <v>23511056</v>
      </c>
      <c r="I24" s="2">
        <f t="shared" si="18"/>
        <v>18.957774589112454</v>
      </c>
      <c r="J24" s="13"/>
      <c r="K24" s="17">
        <f>SUM(K25:K33)</f>
        <v>30040.342000000004</v>
      </c>
      <c r="L24" s="17">
        <f>SUM(L25:L33)</f>
        <v>30181.932</v>
      </c>
      <c r="M24" s="2">
        <f t="shared" si="19"/>
        <v>-0.4691217248783075</v>
      </c>
      <c r="N24" s="2">
        <v>193082.196</v>
      </c>
      <c r="O24" s="18">
        <f t="shared" si="13"/>
        <v>223122.538</v>
      </c>
      <c r="P24" s="2">
        <f>SUM(P25:P33)</f>
        <v>223454.07599999997</v>
      </c>
      <c r="Q24" s="2">
        <f t="shared" si="20"/>
        <v>-0.14836963636321032</v>
      </c>
      <c r="R24" s="13"/>
      <c r="S24" s="19">
        <f aca="true" t="shared" si="24" ref="S24:X24">SUM(S25:S33)</f>
        <v>43315</v>
      </c>
      <c r="T24" s="19">
        <f t="shared" si="24"/>
        <v>38419</v>
      </c>
      <c r="U24" s="2">
        <f t="shared" si="21"/>
        <v>12.743694526145921</v>
      </c>
      <c r="V24" s="12">
        <v>227693</v>
      </c>
      <c r="W24" s="19">
        <f t="shared" si="14"/>
        <v>271008</v>
      </c>
      <c r="X24" s="12">
        <f t="shared" si="24"/>
        <v>232803</v>
      </c>
      <c r="Y24" s="2">
        <f t="shared" si="22"/>
        <v>16.41087099393048</v>
      </c>
    </row>
    <row r="25" spans="1:25" s="22" customFormat="1" ht="21.75" customHeight="1">
      <c r="A25" s="41" t="s">
        <v>31</v>
      </c>
      <c r="B25" s="42">
        <v>1</v>
      </c>
      <c r="C25" s="43">
        <v>2216843</v>
      </c>
      <c r="D25" s="43">
        <v>1992743</v>
      </c>
      <c r="E25" s="10">
        <f t="shared" si="17"/>
        <v>11.245805404911714</v>
      </c>
      <c r="F25" s="43">
        <v>10892298</v>
      </c>
      <c r="G25" s="44">
        <f t="shared" si="12"/>
        <v>13109141</v>
      </c>
      <c r="H25" s="44">
        <v>11435309</v>
      </c>
      <c r="I25" s="10">
        <f t="shared" si="18"/>
        <v>14.63740070338282</v>
      </c>
      <c r="J25" s="45">
        <v>1</v>
      </c>
      <c r="K25" s="46">
        <v>17404.356</v>
      </c>
      <c r="L25" s="47">
        <v>17614.863</v>
      </c>
      <c r="M25" s="10">
        <f t="shared" si="19"/>
        <v>-1.1950532910758427</v>
      </c>
      <c r="N25" s="46">
        <v>108025.704</v>
      </c>
      <c r="O25" s="46">
        <f t="shared" si="13"/>
        <v>125430.06</v>
      </c>
      <c r="P25" s="46">
        <v>125716.70000000001</v>
      </c>
      <c r="Q25" s="10">
        <f t="shared" si="20"/>
        <v>-0.22800471218223928</v>
      </c>
      <c r="R25" s="45">
        <v>1</v>
      </c>
      <c r="S25" s="48">
        <v>16679</v>
      </c>
      <c r="T25" s="48">
        <v>15972</v>
      </c>
      <c r="U25" s="10">
        <f t="shared" si="21"/>
        <v>4.426496368645139</v>
      </c>
      <c r="V25" s="43">
        <v>86407</v>
      </c>
      <c r="W25" s="49">
        <f t="shared" si="14"/>
        <v>103086</v>
      </c>
      <c r="X25" s="49">
        <v>95682</v>
      </c>
      <c r="Y25" s="10">
        <f t="shared" si="22"/>
        <v>7.738132564118638</v>
      </c>
    </row>
    <row r="26" spans="1:25" s="22" customFormat="1" ht="21.75" customHeight="1">
      <c r="A26" s="41" t="s">
        <v>32</v>
      </c>
      <c r="B26" s="42">
        <v>2</v>
      </c>
      <c r="C26" s="43">
        <v>1313854</v>
      </c>
      <c r="D26" s="43">
        <v>1101265</v>
      </c>
      <c r="E26" s="10">
        <f t="shared" si="17"/>
        <v>19.30407304327297</v>
      </c>
      <c r="F26" s="43">
        <v>6624216</v>
      </c>
      <c r="G26" s="44">
        <f t="shared" si="12"/>
        <v>7938070</v>
      </c>
      <c r="H26" s="44">
        <v>6539292</v>
      </c>
      <c r="I26" s="10">
        <f t="shared" si="18"/>
        <v>21.390358466941063</v>
      </c>
      <c r="J26" s="45">
        <v>2</v>
      </c>
      <c r="K26" s="46">
        <v>6747.773</v>
      </c>
      <c r="L26" s="47">
        <v>6679.249</v>
      </c>
      <c r="M26" s="10">
        <f t="shared" si="19"/>
        <v>1.0259237228616547</v>
      </c>
      <c r="N26" s="46">
        <v>45782.887</v>
      </c>
      <c r="O26" s="46">
        <f t="shared" si="13"/>
        <v>52530.66</v>
      </c>
      <c r="P26" s="46">
        <v>52198.3</v>
      </c>
      <c r="Q26" s="10">
        <f t="shared" si="20"/>
        <v>0.6367257171210561</v>
      </c>
      <c r="R26" s="45">
        <v>2</v>
      </c>
      <c r="S26" s="48">
        <v>10685</v>
      </c>
      <c r="T26" s="48">
        <v>9436</v>
      </c>
      <c r="U26" s="10">
        <f t="shared" si="21"/>
        <v>13.236540907164063</v>
      </c>
      <c r="V26" s="43">
        <v>54406</v>
      </c>
      <c r="W26" s="49">
        <f t="shared" si="14"/>
        <v>65091</v>
      </c>
      <c r="X26" s="49">
        <v>57386</v>
      </c>
      <c r="Y26" s="10">
        <f t="shared" si="22"/>
        <v>13.426619733035938</v>
      </c>
    </row>
    <row r="27" spans="1:25" s="21" customFormat="1" ht="21.75" customHeight="1">
      <c r="A27" s="50" t="s">
        <v>33</v>
      </c>
      <c r="B27" s="35">
        <v>3</v>
      </c>
      <c r="C27" s="43">
        <v>655254</v>
      </c>
      <c r="D27" s="43">
        <v>521879</v>
      </c>
      <c r="E27" s="10">
        <f t="shared" si="17"/>
        <v>25.55669034393029</v>
      </c>
      <c r="F27" s="51">
        <v>2907964</v>
      </c>
      <c r="G27" s="44">
        <f t="shared" si="12"/>
        <v>3563218</v>
      </c>
      <c r="H27" s="44">
        <v>2858889</v>
      </c>
      <c r="I27" s="10">
        <f t="shared" si="18"/>
        <v>24.636458428431474</v>
      </c>
      <c r="J27" s="38">
        <v>3</v>
      </c>
      <c r="K27" s="46">
        <v>2558.766</v>
      </c>
      <c r="L27" s="47">
        <v>2779.387</v>
      </c>
      <c r="M27" s="10">
        <f t="shared" si="19"/>
        <v>-7.93775749832607</v>
      </c>
      <c r="N27" s="10">
        <v>19517.064</v>
      </c>
      <c r="O27" s="46">
        <f t="shared" si="13"/>
        <v>22075.829999999998</v>
      </c>
      <c r="P27" s="46">
        <v>25025.800000000003</v>
      </c>
      <c r="Q27" s="10">
        <f t="shared" si="20"/>
        <v>-11.787715078039485</v>
      </c>
      <c r="R27" s="38">
        <v>3</v>
      </c>
      <c r="S27" s="48">
        <v>5891</v>
      </c>
      <c r="T27" s="48">
        <v>4944</v>
      </c>
      <c r="U27" s="10">
        <f t="shared" si="21"/>
        <v>19.154530744336572</v>
      </c>
      <c r="V27" s="51">
        <v>28385</v>
      </c>
      <c r="W27" s="49">
        <f t="shared" si="14"/>
        <v>34276</v>
      </c>
      <c r="X27" s="49">
        <v>29188</v>
      </c>
      <c r="Y27" s="10">
        <f t="shared" si="22"/>
        <v>17.431821296423177</v>
      </c>
    </row>
    <row r="28" spans="1:25" s="21" customFormat="1" ht="21.75" customHeight="1">
      <c r="A28" s="50" t="s">
        <v>34</v>
      </c>
      <c r="B28" s="35">
        <v>4</v>
      </c>
      <c r="C28" s="43">
        <v>203664</v>
      </c>
      <c r="D28" s="43">
        <v>180767</v>
      </c>
      <c r="E28" s="10">
        <f t="shared" si="17"/>
        <v>12.666581842924863</v>
      </c>
      <c r="F28" s="51">
        <v>897912</v>
      </c>
      <c r="G28" s="44">
        <f t="shared" si="12"/>
        <v>1101576</v>
      </c>
      <c r="H28" s="44">
        <v>939804</v>
      </c>
      <c r="I28" s="10">
        <f t="shared" si="18"/>
        <v>17.213376406144263</v>
      </c>
      <c r="J28" s="45">
        <v>5</v>
      </c>
      <c r="K28" s="46">
        <v>455.884</v>
      </c>
      <c r="L28" s="47">
        <v>323.266</v>
      </c>
      <c r="M28" s="10">
        <f t="shared" si="19"/>
        <v>41.02441951829143</v>
      </c>
      <c r="N28" s="10">
        <v>2566.1000000000004</v>
      </c>
      <c r="O28" s="46">
        <f t="shared" si="13"/>
        <v>3021.9840000000004</v>
      </c>
      <c r="P28" s="46">
        <v>2598.485</v>
      </c>
      <c r="Q28" s="10">
        <f t="shared" si="20"/>
        <v>16.297919749392452</v>
      </c>
      <c r="R28" s="38">
        <v>6</v>
      </c>
      <c r="S28" s="48">
        <v>1679</v>
      </c>
      <c r="T28" s="48">
        <v>1576</v>
      </c>
      <c r="U28" s="10">
        <f t="shared" si="21"/>
        <v>6.535532994923865</v>
      </c>
      <c r="V28" s="51">
        <v>7910</v>
      </c>
      <c r="W28" s="49">
        <f t="shared" si="14"/>
        <v>9589</v>
      </c>
      <c r="X28" s="49">
        <v>8514</v>
      </c>
      <c r="Y28" s="10">
        <f t="shared" si="22"/>
        <v>12.62626262626263</v>
      </c>
    </row>
    <row r="29" spans="1:25" s="22" customFormat="1" ht="21.75" customHeight="1">
      <c r="A29" s="41" t="s">
        <v>35</v>
      </c>
      <c r="B29" s="42">
        <v>5</v>
      </c>
      <c r="C29" s="43">
        <v>106329</v>
      </c>
      <c r="D29" s="43">
        <v>103143</v>
      </c>
      <c r="E29" s="10">
        <f t="shared" si="17"/>
        <v>3.088915389313862</v>
      </c>
      <c r="F29" s="55">
        <v>633053</v>
      </c>
      <c r="G29" s="44">
        <f t="shared" si="12"/>
        <v>739382</v>
      </c>
      <c r="H29" s="44">
        <v>664416</v>
      </c>
      <c r="I29" s="10">
        <f t="shared" si="18"/>
        <v>11.282991378895147</v>
      </c>
      <c r="J29" s="45">
        <v>6</v>
      </c>
      <c r="K29" s="46">
        <v>415.311</v>
      </c>
      <c r="L29" s="47">
        <v>358.395</v>
      </c>
      <c r="M29" s="10">
        <f t="shared" si="19"/>
        <v>15.88080190850878</v>
      </c>
      <c r="N29" s="56">
        <v>3065.349</v>
      </c>
      <c r="O29" s="46">
        <f t="shared" si="13"/>
        <v>3480.6600000000003</v>
      </c>
      <c r="P29" s="46">
        <v>2470.7000000000003</v>
      </c>
      <c r="Q29" s="10">
        <f t="shared" si="20"/>
        <v>40.87748411381389</v>
      </c>
      <c r="R29" s="45">
        <v>7</v>
      </c>
      <c r="S29" s="48">
        <v>956</v>
      </c>
      <c r="T29" s="48">
        <v>990</v>
      </c>
      <c r="U29" s="10">
        <f t="shared" si="21"/>
        <v>-3.4343434343434343</v>
      </c>
      <c r="V29" s="43">
        <v>6089</v>
      </c>
      <c r="W29" s="49">
        <f t="shared" si="14"/>
        <v>7045</v>
      </c>
      <c r="X29" s="49">
        <v>6672</v>
      </c>
      <c r="Y29" s="10">
        <f t="shared" si="22"/>
        <v>5.590527577937654</v>
      </c>
    </row>
    <row r="30" spans="1:25" s="21" customFormat="1" ht="21.75" customHeight="1">
      <c r="A30" s="50" t="s">
        <v>36</v>
      </c>
      <c r="B30" s="35">
        <v>6</v>
      </c>
      <c r="C30" s="43">
        <v>79810</v>
      </c>
      <c r="D30" s="43">
        <v>59259</v>
      </c>
      <c r="E30" s="10">
        <f t="shared" si="17"/>
        <v>34.679964224843474</v>
      </c>
      <c r="F30" s="51">
        <v>412308</v>
      </c>
      <c r="G30" s="44">
        <f t="shared" si="12"/>
        <v>492118</v>
      </c>
      <c r="H30" s="44">
        <v>344345</v>
      </c>
      <c r="I30" s="10">
        <f t="shared" si="18"/>
        <v>42.914228462733604</v>
      </c>
      <c r="J30" s="38">
        <v>7</v>
      </c>
      <c r="K30" s="46">
        <v>119.054</v>
      </c>
      <c r="L30" s="47">
        <v>129.153</v>
      </c>
      <c r="M30" s="10">
        <f t="shared" si="19"/>
        <v>-7.819407988974314</v>
      </c>
      <c r="N30" s="10">
        <v>794.497</v>
      </c>
      <c r="O30" s="46">
        <f t="shared" si="13"/>
        <v>913.5509999999999</v>
      </c>
      <c r="P30" s="46">
        <v>814.9</v>
      </c>
      <c r="Q30" s="10">
        <f t="shared" si="20"/>
        <v>12.105902564731874</v>
      </c>
      <c r="R30" s="45">
        <v>8</v>
      </c>
      <c r="S30" s="48">
        <v>650</v>
      </c>
      <c r="T30" s="48">
        <v>526</v>
      </c>
      <c r="U30" s="10">
        <f t="shared" si="21"/>
        <v>23.574144486692017</v>
      </c>
      <c r="V30" s="51">
        <v>3554</v>
      </c>
      <c r="W30" s="49">
        <f t="shared" si="14"/>
        <v>4204</v>
      </c>
      <c r="X30" s="49">
        <v>3322</v>
      </c>
      <c r="Y30" s="10">
        <f t="shared" si="22"/>
        <v>26.550270921131848</v>
      </c>
    </row>
    <row r="31" spans="1:25" s="21" customFormat="1" ht="21.75" customHeight="1">
      <c r="A31" s="50" t="s">
        <v>37</v>
      </c>
      <c r="B31" s="35">
        <v>7</v>
      </c>
      <c r="C31" s="43">
        <v>64606</v>
      </c>
      <c r="D31" s="43">
        <v>36955</v>
      </c>
      <c r="E31" s="10">
        <f t="shared" si="17"/>
        <v>74.82343390610203</v>
      </c>
      <c r="F31" s="51">
        <v>357687</v>
      </c>
      <c r="G31" s="44">
        <f t="shared" si="12"/>
        <v>422293</v>
      </c>
      <c r="H31" s="44">
        <v>185465</v>
      </c>
      <c r="I31" s="10">
        <f t="shared" si="18"/>
        <v>127.69417410293049</v>
      </c>
      <c r="J31" s="38">
        <v>8</v>
      </c>
      <c r="K31" s="46">
        <v>75.532</v>
      </c>
      <c r="L31" s="47">
        <v>16.419</v>
      </c>
      <c r="M31" s="10">
        <f t="shared" si="19"/>
        <v>360.0280163225531</v>
      </c>
      <c r="N31" s="10">
        <v>532.85</v>
      </c>
      <c r="O31" s="46">
        <f t="shared" si="13"/>
        <v>608.3820000000001</v>
      </c>
      <c r="P31" s="46">
        <v>184.79100000000003</v>
      </c>
      <c r="Q31" s="10">
        <f t="shared" si="20"/>
        <v>229.22707274704933</v>
      </c>
      <c r="R31" s="45">
        <v>4</v>
      </c>
      <c r="S31" s="48">
        <v>3147</v>
      </c>
      <c r="T31" s="48">
        <v>1026</v>
      </c>
      <c r="U31" s="10">
        <f t="shared" si="21"/>
        <v>206.72514619883043</v>
      </c>
      <c r="V31" s="51">
        <v>19017</v>
      </c>
      <c r="W31" s="49">
        <f t="shared" si="14"/>
        <v>22164</v>
      </c>
      <c r="X31" s="49">
        <v>4868</v>
      </c>
      <c r="Y31" s="10">
        <f t="shared" si="22"/>
        <v>355.29991783073126</v>
      </c>
    </row>
    <row r="32" spans="1:25" s="21" customFormat="1" ht="21.75" customHeight="1">
      <c r="A32" s="50" t="s">
        <v>38</v>
      </c>
      <c r="B32" s="35">
        <v>8</v>
      </c>
      <c r="C32" s="43">
        <v>44566</v>
      </c>
      <c r="D32" s="43">
        <v>29404</v>
      </c>
      <c r="E32" s="10">
        <f t="shared" si="17"/>
        <v>51.56441300503334</v>
      </c>
      <c r="F32" s="51">
        <v>252815</v>
      </c>
      <c r="G32" s="44">
        <f t="shared" si="12"/>
        <v>297381</v>
      </c>
      <c r="H32" s="44">
        <v>224074</v>
      </c>
      <c r="I32" s="10">
        <f t="shared" si="18"/>
        <v>32.71553147620876</v>
      </c>
      <c r="J32" s="45">
        <v>9</v>
      </c>
      <c r="K32" s="46">
        <v>19.106</v>
      </c>
      <c r="L32" s="47">
        <v>20.98</v>
      </c>
      <c r="M32" s="10">
        <f t="shared" si="19"/>
        <v>-8.93231649189704</v>
      </c>
      <c r="N32" s="10">
        <v>177.90699999999998</v>
      </c>
      <c r="O32" s="46">
        <f t="shared" si="13"/>
        <v>197.01299999999998</v>
      </c>
      <c r="P32" s="46">
        <v>207.4</v>
      </c>
      <c r="Q32" s="10">
        <f t="shared" si="20"/>
        <v>-5.008196721311487</v>
      </c>
      <c r="R32" s="45">
        <v>5</v>
      </c>
      <c r="S32" s="48">
        <v>3168</v>
      </c>
      <c r="T32" s="48">
        <v>3353</v>
      </c>
      <c r="U32" s="10">
        <f t="shared" si="21"/>
        <v>-5.517447062332237</v>
      </c>
      <c r="V32" s="51">
        <v>19132</v>
      </c>
      <c r="W32" s="49">
        <f t="shared" si="14"/>
        <v>22300</v>
      </c>
      <c r="X32" s="49">
        <v>23107</v>
      </c>
      <c r="Y32" s="10">
        <f t="shared" si="22"/>
        <v>-3.4924481758774384</v>
      </c>
    </row>
    <row r="33" spans="1:25" s="21" customFormat="1" ht="21.75" customHeight="1">
      <c r="A33" s="50" t="s">
        <v>39</v>
      </c>
      <c r="B33" s="35">
        <v>9</v>
      </c>
      <c r="C33" s="43">
        <v>42110</v>
      </c>
      <c r="D33" s="43">
        <v>44621</v>
      </c>
      <c r="E33" s="10">
        <f t="shared" si="17"/>
        <v>-5.627395172676541</v>
      </c>
      <c r="F33" s="51">
        <v>262940</v>
      </c>
      <c r="G33" s="44">
        <f t="shared" si="12"/>
        <v>305050</v>
      </c>
      <c r="H33" s="44">
        <v>319462</v>
      </c>
      <c r="I33" s="10">
        <f t="shared" si="18"/>
        <v>-4.511334681433155</v>
      </c>
      <c r="J33" s="38">
        <v>4</v>
      </c>
      <c r="K33" s="46">
        <v>2244.56</v>
      </c>
      <c r="L33" s="47">
        <v>2260.22</v>
      </c>
      <c r="M33" s="10">
        <f t="shared" si="19"/>
        <v>-0.6928529081239865</v>
      </c>
      <c r="N33" s="10">
        <v>12619.838000000002</v>
      </c>
      <c r="O33" s="46">
        <f t="shared" si="13"/>
        <v>14864.398000000001</v>
      </c>
      <c r="P33" s="46">
        <v>14237</v>
      </c>
      <c r="Q33" s="10">
        <f t="shared" si="20"/>
        <v>4.406813233124973</v>
      </c>
      <c r="R33" s="38">
        <v>9</v>
      </c>
      <c r="S33" s="48">
        <v>460</v>
      </c>
      <c r="T33" s="48">
        <v>596</v>
      </c>
      <c r="U33" s="10">
        <f t="shared" si="21"/>
        <v>-22.818791946308725</v>
      </c>
      <c r="V33" s="51">
        <v>2793</v>
      </c>
      <c r="W33" s="49">
        <f t="shared" si="14"/>
        <v>3253</v>
      </c>
      <c r="X33" s="49">
        <v>4064</v>
      </c>
      <c r="Y33" s="10">
        <f t="shared" si="22"/>
        <v>-19.955708661417326</v>
      </c>
    </row>
    <row r="34" spans="1:25" s="14" customFormat="1" ht="21.75" customHeight="1">
      <c r="A34" s="40" t="s">
        <v>40</v>
      </c>
      <c r="B34" s="11"/>
      <c r="C34" s="15">
        <f>SUM(C35:C43)</f>
        <v>4018852</v>
      </c>
      <c r="D34" s="15">
        <f>SUM(D35:D43)</f>
        <v>3501420</v>
      </c>
      <c r="E34" s="2">
        <f t="shared" si="17"/>
        <v>14.777775873788347</v>
      </c>
      <c r="F34" s="12">
        <v>20803208</v>
      </c>
      <c r="G34" s="16">
        <f t="shared" si="12"/>
        <v>24822060</v>
      </c>
      <c r="H34" s="12">
        <f>SUM(H35:H43)</f>
        <v>21056202</v>
      </c>
      <c r="I34" s="2">
        <f t="shared" si="18"/>
        <v>17.884792328645016</v>
      </c>
      <c r="J34" s="13"/>
      <c r="K34" s="17">
        <f>SUM(K35:K43)</f>
        <v>44507.816999999995</v>
      </c>
      <c r="L34" s="17">
        <f>SUM(L35:L43)</f>
        <v>40320.327</v>
      </c>
      <c r="M34" s="2">
        <f t="shared" si="19"/>
        <v>10.385555652859658</v>
      </c>
      <c r="N34" s="2">
        <v>257651.538</v>
      </c>
      <c r="O34" s="18">
        <f t="shared" si="13"/>
        <v>302159.355</v>
      </c>
      <c r="P34" s="2">
        <f>SUM(P35:P43)</f>
        <v>277831.561</v>
      </c>
      <c r="Q34" s="2">
        <f t="shared" si="20"/>
        <v>8.756310446673844</v>
      </c>
      <c r="R34" s="13"/>
      <c r="S34" s="19">
        <f>SUM(S35:S43)</f>
        <v>40845</v>
      </c>
      <c r="T34" s="19">
        <f>SUM(T35:T43)</f>
        <v>33377</v>
      </c>
      <c r="U34" s="2">
        <f t="shared" si="21"/>
        <v>22.374689157204063</v>
      </c>
      <c r="V34" s="12">
        <v>217847</v>
      </c>
      <c r="W34" s="19">
        <f t="shared" si="14"/>
        <v>258692</v>
      </c>
      <c r="X34" s="12">
        <f>SUM(X35:X43)</f>
        <v>218573</v>
      </c>
      <c r="Y34" s="2">
        <f t="shared" si="22"/>
        <v>18.354966075407297</v>
      </c>
    </row>
    <row r="35" spans="1:25" s="21" customFormat="1" ht="21.75" customHeight="1">
      <c r="A35" s="50" t="s">
        <v>41</v>
      </c>
      <c r="B35" s="35">
        <v>1</v>
      </c>
      <c r="C35" s="43">
        <v>2360374</v>
      </c>
      <c r="D35" s="43">
        <v>2112090</v>
      </c>
      <c r="E35" s="10">
        <f t="shared" si="17"/>
        <v>11.755370273047072</v>
      </c>
      <c r="F35" s="51">
        <v>12096139</v>
      </c>
      <c r="G35" s="44">
        <f t="shared" si="12"/>
        <v>14456513</v>
      </c>
      <c r="H35" s="44">
        <v>12738371</v>
      </c>
      <c r="I35" s="10">
        <f t="shared" si="18"/>
        <v>13.487925575413051</v>
      </c>
      <c r="J35" s="38">
        <v>1</v>
      </c>
      <c r="K35" s="46">
        <v>29534.398</v>
      </c>
      <c r="L35" s="47">
        <v>25710.881</v>
      </c>
      <c r="M35" s="10">
        <f t="shared" si="19"/>
        <v>14.87120180751489</v>
      </c>
      <c r="N35" s="10">
        <v>173289.71399999998</v>
      </c>
      <c r="O35" s="46">
        <f t="shared" si="13"/>
        <v>202824.11199999996</v>
      </c>
      <c r="P35" s="46">
        <v>187931</v>
      </c>
      <c r="Q35" s="10">
        <f t="shared" si="20"/>
        <v>7.924776646748</v>
      </c>
      <c r="R35" s="38">
        <v>1</v>
      </c>
      <c r="S35" s="48">
        <v>19052</v>
      </c>
      <c r="T35" s="48">
        <v>17630</v>
      </c>
      <c r="U35" s="10">
        <f t="shared" si="21"/>
        <v>8.065796937039128</v>
      </c>
      <c r="V35" s="51">
        <v>99863</v>
      </c>
      <c r="W35" s="49">
        <f t="shared" si="14"/>
        <v>118915</v>
      </c>
      <c r="X35" s="53">
        <v>107491</v>
      </c>
      <c r="Y35" s="10">
        <f t="shared" si="22"/>
        <v>10.627866519057406</v>
      </c>
    </row>
    <row r="36" spans="1:25" s="21" customFormat="1" ht="21.75" customHeight="1">
      <c r="A36" s="50" t="s">
        <v>42</v>
      </c>
      <c r="B36" s="35">
        <v>2</v>
      </c>
      <c r="C36" s="43">
        <v>603023</v>
      </c>
      <c r="D36" s="43">
        <v>534921</v>
      </c>
      <c r="E36" s="10">
        <f t="shared" si="17"/>
        <v>12.731225732397867</v>
      </c>
      <c r="F36" s="51">
        <v>3230953</v>
      </c>
      <c r="G36" s="44">
        <f t="shared" si="12"/>
        <v>3833976</v>
      </c>
      <c r="H36" s="44">
        <v>3145477</v>
      </c>
      <c r="I36" s="10">
        <f t="shared" si="18"/>
        <v>21.888540275449486</v>
      </c>
      <c r="J36" s="38">
        <v>2</v>
      </c>
      <c r="K36" s="46">
        <v>8531.573</v>
      </c>
      <c r="L36" s="47">
        <v>8875.265</v>
      </c>
      <c r="M36" s="10">
        <f t="shared" si="19"/>
        <v>-3.8724702868026983</v>
      </c>
      <c r="N36" s="10">
        <v>47052.676999999996</v>
      </c>
      <c r="O36" s="46">
        <f t="shared" si="13"/>
        <v>55584.25</v>
      </c>
      <c r="P36" s="46">
        <v>49524.6</v>
      </c>
      <c r="Q36" s="10">
        <f t="shared" si="20"/>
        <v>12.235636431187746</v>
      </c>
      <c r="R36" s="38">
        <v>2</v>
      </c>
      <c r="S36" s="48">
        <v>4813</v>
      </c>
      <c r="T36" s="48">
        <v>4376</v>
      </c>
      <c r="U36" s="10">
        <f t="shared" si="21"/>
        <v>9.986288848263246</v>
      </c>
      <c r="V36" s="51">
        <v>25020</v>
      </c>
      <c r="W36" s="49">
        <f t="shared" si="14"/>
        <v>29833</v>
      </c>
      <c r="X36" s="53">
        <v>25406</v>
      </c>
      <c r="Y36" s="10">
        <f t="shared" si="22"/>
        <v>17.42501771235141</v>
      </c>
    </row>
    <row r="37" spans="1:25" s="21" customFormat="1" ht="21.75" customHeight="1">
      <c r="A37" s="50" t="s">
        <v>43</v>
      </c>
      <c r="B37" s="35">
        <v>3</v>
      </c>
      <c r="C37" s="43">
        <v>226344</v>
      </c>
      <c r="D37" s="43">
        <v>176187</v>
      </c>
      <c r="E37" s="10">
        <f t="shared" si="17"/>
        <v>28.468048153382487</v>
      </c>
      <c r="F37" s="51">
        <v>1181379</v>
      </c>
      <c r="G37" s="44">
        <f t="shared" si="12"/>
        <v>1407723</v>
      </c>
      <c r="H37" s="44">
        <v>1082444</v>
      </c>
      <c r="I37" s="10">
        <f t="shared" si="18"/>
        <v>30.050422931809862</v>
      </c>
      <c r="J37" s="38">
        <v>4</v>
      </c>
      <c r="K37" s="46">
        <v>1000.797</v>
      </c>
      <c r="L37" s="47">
        <v>805.933</v>
      </c>
      <c r="M37" s="10">
        <f t="shared" si="19"/>
        <v>24.178684828639607</v>
      </c>
      <c r="N37" s="10">
        <v>7000.717000000001</v>
      </c>
      <c r="O37" s="46">
        <f t="shared" si="13"/>
        <v>8001.514000000001</v>
      </c>
      <c r="P37" s="46">
        <v>7901.826</v>
      </c>
      <c r="Q37" s="10">
        <f t="shared" si="20"/>
        <v>1.2615818166585857</v>
      </c>
      <c r="R37" s="38">
        <v>5</v>
      </c>
      <c r="S37" s="48">
        <v>2719</v>
      </c>
      <c r="T37" s="48">
        <v>1694</v>
      </c>
      <c r="U37" s="10">
        <f t="shared" si="21"/>
        <v>60.50767414403777</v>
      </c>
      <c r="V37" s="51">
        <v>19780</v>
      </c>
      <c r="W37" s="49">
        <f t="shared" si="14"/>
        <v>22499</v>
      </c>
      <c r="X37" s="53">
        <v>13528</v>
      </c>
      <c r="Y37" s="10">
        <f t="shared" si="22"/>
        <v>66.31431105854524</v>
      </c>
    </row>
    <row r="38" spans="1:25" s="21" customFormat="1" ht="21.75" customHeight="1">
      <c r="A38" s="41" t="s">
        <v>45</v>
      </c>
      <c r="B38" s="42">
        <v>4</v>
      </c>
      <c r="C38" s="43">
        <v>176424</v>
      </c>
      <c r="D38" s="43">
        <v>150604</v>
      </c>
      <c r="E38" s="10">
        <f t="shared" si="17"/>
        <v>17.14429895620302</v>
      </c>
      <c r="F38" s="43">
        <v>880927</v>
      </c>
      <c r="G38" s="44">
        <f t="shared" si="12"/>
        <v>1057351</v>
      </c>
      <c r="H38" s="44">
        <v>806530</v>
      </c>
      <c r="I38" s="10">
        <f t="shared" si="18"/>
        <v>31.098781198467517</v>
      </c>
      <c r="J38" s="38">
        <v>6</v>
      </c>
      <c r="K38" s="46">
        <v>688.721</v>
      </c>
      <c r="L38" s="47">
        <v>523.106</v>
      </c>
      <c r="M38" s="10">
        <f t="shared" si="19"/>
        <v>31.659931256762498</v>
      </c>
      <c r="N38" s="46">
        <v>4511.643</v>
      </c>
      <c r="O38" s="46">
        <f t="shared" si="13"/>
        <v>5200.364</v>
      </c>
      <c r="P38" s="46">
        <v>4218.317000000001</v>
      </c>
      <c r="Q38" s="10">
        <f t="shared" si="20"/>
        <v>23.280540556814454</v>
      </c>
      <c r="R38" s="38">
        <v>3</v>
      </c>
      <c r="S38" s="48">
        <v>4378</v>
      </c>
      <c r="T38" s="48">
        <v>2316</v>
      </c>
      <c r="U38" s="10">
        <f t="shared" si="21"/>
        <v>89.0328151986183</v>
      </c>
      <c r="V38" s="43">
        <v>26457</v>
      </c>
      <c r="W38" s="49">
        <f t="shared" si="14"/>
        <v>30835</v>
      </c>
      <c r="X38" s="53">
        <v>23064</v>
      </c>
      <c r="Y38" s="10">
        <f t="shared" si="22"/>
        <v>33.693201526188</v>
      </c>
    </row>
    <row r="39" spans="1:25" s="22" customFormat="1" ht="21.75" customHeight="1">
      <c r="A39" s="50" t="s">
        <v>44</v>
      </c>
      <c r="B39" s="35">
        <v>5</v>
      </c>
      <c r="C39" s="43">
        <v>176016</v>
      </c>
      <c r="D39" s="43">
        <v>141290</v>
      </c>
      <c r="E39" s="10">
        <f t="shared" si="17"/>
        <v>24.577818670818875</v>
      </c>
      <c r="F39" s="51">
        <v>913437</v>
      </c>
      <c r="G39" s="44">
        <f t="shared" si="12"/>
        <v>1089453</v>
      </c>
      <c r="H39" s="44">
        <v>836099</v>
      </c>
      <c r="I39" s="10">
        <f t="shared" si="18"/>
        <v>30.30191400779094</v>
      </c>
      <c r="J39" s="38">
        <v>3</v>
      </c>
      <c r="K39" s="46">
        <v>3305.977</v>
      </c>
      <c r="L39" s="47">
        <v>2885.847</v>
      </c>
      <c r="M39" s="10">
        <f t="shared" si="19"/>
        <v>14.55829085880158</v>
      </c>
      <c r="N39" s="10">
        <v>16792.269</v>
      </c>
      <c r="O39" s="46">
        <f t="shared" si="13"/>
        <v>20098.246</v>
      </c>
      <c r="P39" s="46">
        <v>17982.7</v>
      </c>
      <c r="Q39" s="10">
        <f t="shared" si="20"/>
        <v>11.764340171386944</v>
      </c>
      <c r="R39" s="38">
        <v>6</v>
      </c>
      <c r="S39" s="48">
        <v>2698</v>
      </c>
      <c r="T39" s="48">
        <v>1728</v>
      </c>
      <c r="U39" s="10">
        <f t="shared" si="21"/>
        <v>56.13425925925925</v>
      </c>
      <c r="V39" s="51">
        <v>12957</v>
      </c>
      <c r="W39" s="49">
        <f t="shared" si="14"/>
        <v>15655</v>
      </c>
      <c r="X39" s="53">
        <v>11483</v>
      </c>
      <c r="Y39" s="10">
        <f t="shared" si="22"/>
        <v>36.3319689976487</v>
      </c>
    </row>
    <row r="40" spans="1:25" s="22" customFormat="1" ht="21.75" customHeight="1">
      <c r="A40" s="41" t="s">
        <v>46</v>
      </c>
      <c r="B40" s="42">
        <v>6</v>
      </c>
      <c r="C40" s="43">
        <v>163127</v>
      </c>
      <c r="D40" s="43">
        <v>131128</v>
      </c>
      <c r="E40" s="10">
        <f t="shared" si="17"/>
        <v>24.402873528155688</v>
      </c>
      <c r="F40" s="43">
        <v>875570</v>
      </c>
      <c r="G40" s="44">
        <f t="shared" si="12"/>
        <v>1038697</v>
      </c>
      <c r="H40" s="44">
        <v>844466</v>
      </c>
      <c r="I40" s="10">
        <f t="shared" si="18"/>
        <v>23.000452356874046</v>
      </c>
      <c r="J40" s="38">
        <v>5</v>
      </c>
      <c r="K40" s="46">
        <v>705.693</v>
      </c>
      <c r="L40" s="47">
        <v>648.1</v>
      </c>
      <c r="M40" s="10">
        <f t="shared" si="19"/>
        <v>8.8864372781978</v>
      </c>
      <c r="N40" s="46">
        <v>4524.414</v>
      </c>
      <c r="O40" s="46">
        <f t="shared" si="13"/>
        <v>5230.107</v>
      </c>
      <c r="P40" s="46">
        <v>4651.3</v>
      </c>
      <c r="Q40" s="10">
        <f t="shared" si="20"/>
        <v>12.443983402489621</v>
      </c>
      <c r="R40" s="38">
        <v>4</v>
      </c>
      <c r="S40" s="48">
        <v>4078</v>
      </c>
      <c r="T40" s="48">
        <v>2975</v>
      </c>
      <c r="U40" s="10">
        <f t="shared" si="21"/>
        <v>37.07563025210084</v>
      </c>
      <c r="V40" s="43">
        <v>13873</v>
      </c>
      <c r="W40" s="49">
        <f t="shared" si="14"/>
        <v>17951</v>
      </c>
      <c r="X40" s="53">
        <v>18306</v>
      </c>
      <c r="Y40" s="10">
        <f t="shared" si="22"/>
        <v>-1.9392548891074002</v>
      </c>
    </row>
    <row r="41" spans="1:25" s="21" customFormat="1" ht="21.75" customHeight="1">
      <c r="A41" s="50" t="s">
        <v>47</v>
      </c>
      <c r="B41" s="35">
        <v>7</v>
      </c>
      <c r="C41" s="43">
        <v>112365</v>
      </c>
      <c r="D41" s="43">
        <v>78948</v>
      </c>
      <c r="E41" s="10">
        <f t="shared" si="17"/>
        <v>42.327861377108974</v>
      </c>
      <c r="F41" s="51">
        <v>594328</v>
      </c>
      <c r="G41" s="44">
        <f t="shared" si="12"/>
        <v>706693</v>
      </c>
      <c r="H41" s="44">
        <v>448403</v>
      </c>
      <c r="I41" s="10">
        <f t="shared" si="18"/>
        <v>57.602201590979554</v>
      </c>
      <c r="J41" s="38">
        <v>7</v>
      </c>
      <c r="K41" s="46">
        <v>396.941</v>
      </c>
      <c r="L41" s="47">
        <v>394.832</v>
      </c>
      <c r="M41" s="10">
        <f t="shared" si="19"/>
        <v>0.5341512339425369</v>
      </c>
      <c r="N41" s="10">
        <v>1950.588</v>
      </c>
      <c r="O41" s="46">
        <f t="shared" si="13"/>
        <v>2347.529</v>
      </c>
      <c r="P41" s="46">
        <v>2575.206</v>
      </c>
      <c r="Q41" s="10">
        <f t="shared" si="20"/>
        <v>-8.841117953282184</v>
      </c>
      <c r="R41" s="38">
        <v>8</v>
      </c>
      <c r="S41" s="48">
        <v>1028</v>
      </c>
      <c r="T41" s="48">
        <v>850</v>
      </c>
      <c r="U41" s="10">
        <f t="shared" si="21"/>
        <v>20.94117647058824</v>
      </c>
      <c r="V41" s="51">
        <v>9090</v>
      </c>
      <c r="W41" s="49">
        <f t="shared" si="14"/>
        <v>10118</v>
      </c>
      <c r="X41" s="53">
        <v>7241</v>
      </c>
      <c r="Y41" s="10">
        <f t="shared" si="22"/>
        <v>39.732081204253554</v>
      </c>
    </row>
    <row r="42" spans="1:25" s="22" customFormat="1" ht="21.75" customHeight="1">
      <c r="A42" s="41" t="s">
        <v>48</v>
      </c>
      <c r="B42" s="35">
        <v>8</v>
      </c>
      <c r="C42" s="43">
        <v>105792</v>
      </c>
      <c r="D42" s="43">
        <v>104408</v>
      </c>
      <c r="E42" s="10">
        <f t="shared" si="17"/>
        <v>1.3255689219216826</v>
      </c>
      <c r="F42" s="43">
        <v>565415</v>
      </c>
      <c r="G42" s="44">
        <f t="shared" si="12"/>
        <v>671207</v>
      </c>
      <c r="H42" s="44">
        <v>696626</v>
      </c>
      <c r="I42" s="10">
        <f t="shared" si="18"/>
        <v>-3.648873283512244</v>
      </c>
      <c r="J42" s="38">
        <v>8</v>
      </c>
      <c r="K42" s="46">
        <v>229.759</v>
      </c>
      <c r="L42" s="47">
        <v>386.096</v>
      </c>
      <c r="M42" s="10">
        <f t="shared" si="19"/>
        <v>-40.49174298620033</v>
      </c>
      <c r="N42" s="46">
        <v>1772.9669999999999</v>
      </c>
      <c r="O42" s="46">
        <f t="shared" si="13"/>
        <v>2002.7259999999999</v>
      </c>
      <c r="P42" s="46">
        <v>2335.0080000000003</v>
      </c>
      <c r="Q42" s="10">
        <f t="shared" si="20"/>
        <v>-14.230443750085664</v>
      </c>
      <c r="R42" s="38">
        <v>7</v>
      </c>
      <c r="S42" s="48">
        <v>1105</v>
      </c>
      <c r="T42" s="48">
        <v>1042</v>
      </c>
      <c r="U42" s="10">
        <f t="shared" si="21"/>
        <v>6.046065259117084</v>
      </c>
      <c r="V42" s="43">
        <v>5921</v>
      </c>
      <c r="W42" s="49">
        <f t="shared" si="14"/>
        <v>7026</v>
      </c>
      <c r="X42" s="53">
        <v>7062</v>
      </c>
      <c r="Y42" s="10">
        <f t="shared" si="22"/>
        <v>-0.5097706032285432</v>
      </c>
    </row>
    <row r="43" spans="1:25" s="21" customFormat="1" ht="21.75" customHeight="1">
      <c r="A43" s="50" t="s">
        <v>49</v>
      </c>
      <c r="B43" s="42">
        <v>9</v>
      </c>
      <c r="C43" s="43">
        <v>95387</v>
      </c>
      <c r="D43" s="43">
        <v>71844</v>
      </c>
      <c r="E43" s="10">
        <f t="shared" si="17"/>
        <v>32.76961193697456</v>
      </c>
      <c r="F43" s="51">
        <v>465060</v>
      </c>
      <c r="G43" s="44">
        <f t="shared" si="12"/>
        <v>560447</v>
      </c>
      <c r="H43" s="44">
        <v>457786</v>
      </c>
      <c r="I43" s="10">
        <f t="shared" si="18"/>
        <v>22.425543813048023</v>
      </c>
      <c r="J43" s="38">
        <v>9</v>
      </c>
      <c r="K43" s="46">
        <v>113.958</v>
      </c>
      <c r="L43" s="47">
        <v>90.267</v>
      </c>
      <c r="M43" s="10">
        <f t="shared" si="19"/>
        <v>26.245471767090976</v>
      </c>
      <c r="N43" s="10">
        <v>756.5490000000001</v>
      </c>
      <c r="O43" s="46">
        <f t="shared" si="13"/>
        <v>870.5070000000001</v>
      </c>
      <c r="P43" s="46">
        <v>711.6039999999999</v>
      </c>
      <c r="Q43" s="10">
        <f t="shared" si="20"/>
        <v>22.330256715813878</v>
      </c>
      <c r="R43" s="38">
        <v>9</v>
      </c>
      <c r="S43" s="48">
        <v>974</v>
      </c>
      <c r="T43" s="48">
        <v>766</v>
      </c>
      <c r="U43" s="10">
        <f t="shared" si="21"/>
        <v>27.154046997389038</v>
      </c>
      <c r="V43" s="51">
        <v>4886</v>
      </c>
      <c r="W43" s="49">
        <f t="shared" si="14"/>
        <v>5860</v>
      </c>
      <c r="X43" s="53">
        <v>4992</v>
      </c>
      <c r="Y43" s="10">
        <f t="shared" si="22"/>
        <v>17.387820512820507</v>
      </c>
    </row>
    <row r="44" spans="1:25" s="14" customFormat="1" ht="21.75" customHeight="1">
      <c r="A44" s="40" t="s">
        <v>50</v>
      </c>
      <c r="B44" s="11"/>
      <c r="C44" s="15">
        <f>SUM(C45:C51)</f>
        <v>1224732</v>
      </c>
      <c r="D44" s="15">
        <f>SUM(D45:D51)</f>
        <v>926222</v>
      </c>
      <c r="E44" s="2">
        <f t="shared" si="17"/>
        <v>32.22877452705723</v>
      </c>
      <c r="F44" s="12">
        <v>5830414</v>
      </c>
      <c r="G44" s="16">
        <f t="shared" si="12"/>
        <v>7055146</v>
      </c>
      <c r="H44" s="12">
        <f>SUM(H45:H51)</f>
        <v>5995153</v>
      </c>
      <c r="I44" s="2">
        <f t="shared" si="18"/>
        <v>17.68083316639293</v>
      </c>
      <c r="J44" s="13"/>
      <c r="K44" s="17">
        <f>SUM(K45:K51)</f>
        <v>4990.427</v>
      </c>
      <c r="L44" s="17">
        <f>SUM(L45:L51)</f>
        <v>4791.534</v>
      </c>
      <c r="M44" s="2">
        <f t="shared" si="19"/>
        <v>4.150925361272617</v>
      </c>
      <c r="N44" s="2">
        <v>28400.693000000003</v>
      </c>
      <c r="O44" s="18">
        <f t="shared" si="13"/>
        <v>33391.12</v>
      </c>
      <c r="P44" s="2">
        <f>SUM(P45:P51)</f>
        <v>33972.47900000001</v>
      </c>
      <c r="Q44" s="2">
        <f t="shared" si="20"/>
        <v>-1.7112645797794257</v>
      </c>
      <c r="R44" s="13"/>
      <c r="S44" s="19">
        <f>SUM(S45:S51)</f>
        <v>10204</v>
      </c>
      <c r="T44" s="19">
        <f>SUM(T45:T51)</f>
        <v>8014</v>
      </c>
      <c r="U44" s="2">
        <f t="shared" si="21"/>
        <v>27.3271774394809</v>
      </c>
      <c r="V44" s="12">
        <v>54018</v>
      </c>
      <c r="W44" s="19">
        <f t="shared" si="14"/>
        <v>64222</v>
      </c>
      <c r="X44" s="12">
        <f>SUM(X45:X51)</f>
        <v>56073</v>
      </c>
      <c r="Y44" s="2">
        <f t="shared" si="22"/>
        <v>14.532841117828553</v>
      </c>
    </row>
    <row r="45" spans="1:25" s="21" customFormat="1" ht="21.75" customHeight="1">
      <c r="A45" s="50" t="s">
        <v>51</v>
      </c>
      <c r="B45" s="35">
        <v>1</v>
      </c>
      <c r="C45" s="43">
        <v>917523</v>
      </c>
      <c r="D45" s="43">
        <v>688320</v>
      </c>
      <c r="E45" s="10">
        <f t="shared" si="17"/>
        <v>33.29890167364016</v>
      </c>
      <c r="F45" s="51">
        <v>4433563</v>
      </c>
      <c r="G45" s="44">
        <f t="shared" si="12"/>
        <v>5351086</v>
      </c>
      <c r="H45" s="44">
        <v>4487250</v>
      </c>
      <c r="I45" s="10">
        <f t="shared" si="18"/>
        <v>19.250899771575014</v>
      </c>
      <c r="J45" s="38">
        <v>1</v>
      </c>
      <c r="K45" s="46">
        <v>3904.34</v>
      </c>
      <c r="L45" s="47">
        <v>3813.982</v>
      </c>
      <c r="M45" s="10">
        <f t="shared" si="19"/>
        <v>2.3691249722730845</v>
      </c>
      <c r="N45" s="10">
        <v>23364.949000000004</v>
      </c>
      <c r="O45" s="46">
        <f t="shared" si="13"/>
        <v>27269.289000000004</v>
      </c>
      <c r="P45" s="46">
        <v>27358.079</v>
      </c>
      <c r="Q45" s="10">
        <f t="shared" si="20"/>
        <v>-0.3245476409363235</v>
      </c>
      <c r="R45" s="38">
        <v>1</v>
      </c>
      <c r="S45" s="48">
        <v>7449</v>
      </c>
      <c r="T45" s="48">
        <v>5658</v>
      </c>
      <c r="U45" s="10">
        <f t="shared" si="21"/>
        <v>31.654294803817606</v>
      </c>
      <c r="V45" s="51">
        <v>36959</v>
      </c>
      <c r="W45" s="49">
        <f t="shared" si="14"/>
        <v>44408</v>
      </c>
      <c r="X45" s="53">
        <v>38310</v>
      </c>
      <c r="Y45" s="10">
        <f t="shared" si="22"/>
        <v>15.917515009135986</v>
      </c>
    </row>
    <row r="46" spans="1:25" s="21" customFormat="1" ht="21.75" customHeight="1">
      <c r="A46" s="50" t="s">
        <v>52</v>
      </c>
      <c r="B46" s="35">
        <v>2</v>
      </c>
      <c r="C46" s="43">
        <v>120234</v>
      </c>
      <c r="D46" s="43">
        <v>96452</v>
      </c>
      <c r="E46" s="10">
        <f t="shared" si="17"/>
        <v>24.656824119769418</v>
      </c>
      <c r="F46" s="51">
        <v>550630</v>
      </c>
      <c r="G46" s="44">
        <f t="shared" si="12"/>
        <v>670864</v>
      </c>
      <c r="H46" s="44">
        <v>632482</v>
      </c>
      <c r="I46" s="10">
        <f t="shared" si="18"/>
        <v>6.068473094886495</v>
      </c>
      <c r="J46" s="38">
        <v>2</v>
      </c>
      <c r="K46" s="46">
        <v>693.053</v>
      </c>
      <c r="L46" s="47">
        <v>622.092</v>
      </c>
      <c r="M46" s="10">
        <f t="shared" si="19"/>
        <v>11.4068337159134</v>
      </c>
      <c r="N46" s="10">
        <v>2862.074</v>
      </c>
      <c r="O46" s="46">
        <f t="shared" si="13"/>
        <v>3555.127</v>
      </c>
      <c r="P46" s="46">
        <v>3979</v>
      </c>
      <c r="Q46" s="10">
        <f t="shared" si="20"/>
        <v>-10.652751947725559</v>
      </c>
      <c r="R46" s="38">
        <v>2</v>
      </c>
      <c r="S46" s="48">
        <v>956</v>
      </c>
      <c r="T46" s="48">
        <v>1028</v>
      </c>
      <c r="U46" s="10">
        <f t="shared" si="21"/>
        <v>-7.003891050583655</v>
      </c>
      <c r="V46" s="51">
        <v>8754</v>
      </c>
      <c r="W46" s="49">
        <f t="shared" si="14"/>
        <v>9710</v>
      </c>
      <c r="X46" s="53">
        <v>9075</v>
      </c>
      <c r="Y46" s="10">
        <f t="shared" si="22"/>
        <v>6.997245179063372</v>
      </c>
    </row>
    <row r="47" spans="1:25" s="22" customFormat="1" ht="21.75" customHeight="1">
      <c r="A47" s="41" t="s">
        <v>53</v>
      </c>
      <c r="B47" s="35">
        <v>3</v>
      </c>
      <c r="C47" s="43">
        <v>60877</v>
      </c>
      <c r="D47" s="43">
        <v>51382</v>
      </c>
      <c r="E47" s="10">
        <f t="shared" si="17"/>
        <v>18.479233972986652</v>
      </c>
      <c r="F47" s="43">
        <v>291460</v>
      </c>
      <c r="G47" s="44">
        <f t="shared" si="12"/>
        <v>352337</v>
      </c>
      <c r="H47" s="44">
        <v>313734</v>
      </c>
      <c r="I47" s="10">
        <f t="shared" si="18"/>
        <v>12.30437249389611</v>
      </c>
      <c r="J47" s="38">
        <v>4</v>
      </c>
      <c r="K47" s="46">
        <v>172.488</v>
      </c>
      <c r="L47" s="47">
        <v>208.088</v>
      </c>
      <c r="M47" s="10">
        <f t="shared" si="19"/>
        <v>-17.108146553381264</v>
      </c>
      <c r="N47" s="46">
        <v>1020.217</v>
      </c>
      <c r="O47" s="46">
        <f t="shared" si="13"/>
        <v>1192.705</v>
      </c>
      <c r="P47" s="46">
        <v>1665.3</v>
      </c>
      <c r="Q47" s="10">
        <f t="shared" si="20"/>
        <v>-28.37897075601994</v>
      </c>
      <c r="R47" s="38">
        <v>4</v>
      </c>
      <c r="S47" s="48">
        <v>571</v>
      </c>
      <c r="T47" s="48">
        <v>514</v>
      </c>
      <c r="U47" s="10">
        <f t="shared" si="21"/>
        <v>11.08949416342413</v>
      </c>
      <c r="V47" s="43">
        <v>3022</v>
      </c>
      <c r="W47" s="49">
        <f t="shared" si="14"/>
        <v>3593</v>
      </c>
      <c r="X47" s="53">
        <v>3468</v>
      </c>
      <c r="Y47" s="10">
        <f t="shared" si="22"/>
        <v>3.6043829296424468</v>
      </c>
    </row>
    <row r="48" spans="1:25" s="21" customFormat="1" ht="21.75" customHeight="1">
      <c r="A48" s="50" t="s">
        <v>54</v>
      </c>
      <c r="B48" s="35">
        <v>4</v>
      </c>
      <c r="C48" s="43">
        <v>53043</v>
      </c>
      <c r="D48" s="43">
        <v>41165</v>
      </c>
      <c r="E48" s="10">
        <f t="shared" si="17"/>
        <v>28.85460949836025</v>
      </c>
      <c r="F48" s="51">
        <v>273014</v>
      </c>
      <c r="G48" s="44">
        <f t="shared" si="12"/>
        <v>326057</v>
      </c>
      <c r="H48" s="44">
        <v>271147</v>
      </c>
      <c r="I48" s="10">
        <f t="shared" si="18"/>
        <v>20.25100775594051</v>
      </c>
      <c r="J48" s="38">
        <v>5</v>
      </c>
      <c r="K48" s="46">
        <v>33.333</v>
      </c>
      <c r="L48" s="47">
        <v>19.926</v>
      </c>
      <c r="M48" s="10">
        <f t="shared" si="19"/>
        <v>67.28395061728396</v>
      </c>
      <c r="N48" s="10">
        <v>185.14999999999998</v>
      </c>
      <c r="O48" s="46">
        <f t="shared" si="13"/>
        <v>218.48299999999998</v>
      </c>
      <c r="P48" s="46">
        <v>151.8</v>
      </c>
      <c r="Q48" s="10">
        <f t="shared" si="20"/>
        <v>43.92819499341236</v>
      </c>
      <c r="R48" s="38">
        <v>3</v>
      </c>
      <c r="S48" s="48">
        <v>590</v>
      </c>
      <c r="T48" s="48">
        <v>436</v>
      </c>
      <c r="U48" s="10">
        <f t="shared" si="21"/>
        <v>35.321100917431195</v>
      </c>
      <c r="V48" s="51">
        <v>3050</v>
      </c>
      <c r="W48" s="49">
        <f t="shared" si="14"/>
        <v>3640</v>
      </c>
      <c r="X48" s="53">
        <v>2896</v>
      </c>
      <c r="Y48" s="10">
        <f t="shared" si="22"/>
        <v>25.690607734806626</v>
      </c>
    </row>
    <row r="49" spans="1:25" s="21" customFormat="1" ht="21.75" customHeight="1">
      <c r="A49" s="50" t="s">
        <v>55</v>
      </c>
      <c r="B49" s="35">
        <v>5</v>
      </c>
      <c r="C49" s="43">
        <v>49910</v>
      </c>
      <c r="D49" s="43">
        <v>48903</v>
      </c>
      <c r="E49" s="10">
        <f t="shared" si="17"/>
        <v>2.059178373514925</v>
      </c>
      <c r="F49" s="51">
        <v>268624</v>
      </c>
      <c r="G49" s="44">
        <f t="shared" si="12"/>
        <v>318534</v>
      </c>
      <c r="H49" s="44">
        <v>290540</v>
      </c>
      <c r="I49" s="10">
        <f t="shared" si="18"/>
        <v>9.635162111929517</v>
      </c>
      <c r="J49" s="38">
        <v>3</v>
      </c>
      <c r="K49" s="46">
        <v>184.566</v>
      </c>
      <c r="L49" s="47">
        <v>127.446</v>
      </c>
      <c r="M49" s="10">
        <f t="shared" si="19"/>
        <v>44.81898215714892</v>
      </c>
      <c r="N49" s="10">
        <v>968.3029999999999</v>
      </c>
      <c r="O49" s="46">
        <f t="shared" si="13"/>
        <v>1152.869</v>
      </c>
      <c r="P49" s="46">
        <v>818.3</v>
      </c>
      <c r="Q49" s="10">
        <f t="shared" si="20"/>
        <v>40.88586093119881</v>
      </c>
      <c r="R49" s="38">
        <v>5</v>
      </c>
      <c r="S49" s="48">
        <v>390</v>
      </c>
      <c r="T49" s="48">
        <v>378</v>
      </c>
      <c r="U49" s="10">
        <f t="shared" si="21"/>
        <v>3.1746031746031855</v>
      </c>
      <c r="V49" s="51">
        <v>2087</v>
      </c>
      <c r="W49" s="49">
        <f t="shared" si="14"/>
        <v>2477</v>
      </c>
      <c r="X49" s="53">
        <v>2324</v>
      </c>
      <c r="Y49" s="10">
        <f t="shared" si="22"/>
        <v>6.583476764199658</v>
      </c>
    </row>
    <row r="50" spans="1:25" s="21" customFormat="1" ht="21.75" customHeight="1">
      <c r="A50" s="50" t="s">
        <v>56</v>
      </c>
      <c r="B50" s="35">
        <v>6</v>
      </c>
      <c r="C50" s="43">
        <v>23145</v>
      </c>
      <c r="D50" s="43"/>
      <c r="E50" s="10"/>
      <c r="F50" s="51">
        <v>13123</v>
      </c>
      <c r="G50" s="44">
        <f t="shared" si="12"/>
        <v>36268</v>
      </c>
      <c r="H50" s="44"/>
      <c r="I50" s="10"/>
      <c r="J50" s="38">
        <v>6</v>
      </c>
      <c r="K50" s="46">
        <v>2.647</v>
      </c>
      <c r="L50" s="57"/>
      <c r="M50" s="10"/>
      <c r="N50" s="10">
        <v>0</v>
      </c>
      <c r="O50" s="46">
        <f t="shared" si="13"/>
        <v>2.647</v>
      </c>
      <c r="P50" s="46"/>
      <c r="Q50" s="10"/>
      <c r="R50" s="38">
        <v>6</v>
      </c>
      <c r="S50" s="48">
        <v>248</v>
      </c>
      <c r="T50" s="48"/>
      <c r="U50" s="10"/>
      <c r="V50" s="51">
        <v>146</v>
      </c>
      <c r="W50" s="49">
        <f t="shared" si="14"/>
        <v>394</v>
      </c>
      <c r="X50" s="53"/>
      <c r="Y50" s="10"/>
    </row>
    <row r="51" spans="1:25" s="21" customFormat="1" ht="21.75" customHeight="1">
      <c r="A51" s="50" t="s">
        <v>65</v>
      </c>
      <c r="B51" s="35"/>
      <c r="C51" s="43"/>
      <c r="D51" s="43"/>
      <c r="E51" s="10"/>
      <c r="F51" s="51"/>
      <c r="G51" s="44"/>
      <c r="H51" s="44"/>
      <c r="I51" s="10"/>
      <c r="J51" s="38"/>
      <c r="K51" s="57"/>
      <c r="L51" s="57"/>
      <c r="M51" s="10"/>
      <c r="N51" s="10"/>
      <c r="O51" s="46"/>
      <c r="P51" s="46"/>
      <c r="Q51" s="10"/>
      <c r="R51" s="38"/>
      <c r="S51" s="49"/>
      <c r="T51" s="49"/>
      <c r="U51" s="10"/>
      <c r="V51" s="51"/>
      <c r="W51" s="49"/>
      <c r="X51" s="53"/>
      <c r="Y51" s="10"/>
    </row>
    <row r="52" spans="1:25" s="14" customFormat="1" ht="21.75" customHeight="1">
      <c r="A52" s="40" t="s">
        <v>57</v>
      </c>
      <c r="B52" s="11"/>
      <c r="C52" s="15">
        <f aca="true" t="shared" si="25" ref="C52:H52">SUM(C53:C57)</f>
        <v>1051022</v>
      </c>
      <c r="D52" s="15">
        <f t="shared" si="25"/>
        <v>805782</v>
      </c>
      <c r="E52" s="2">
        <f aca="true" t="shared" si="26" ref="E52:E57">(C52/D52-1)*100</f>
        <v>30.435030814786135</v>
      </c>
      <c r="F52" s="12">
        <v>5226615</v>
      </c>
      <c r="G52" s="16">
        <f aca="true" t="shared" si="27" ref="G52:G57">C52+F52</f>
        <v>6277637</v>
      </c>
      <c r="H52" s="12">
        <f t="shared" si="25"/>
        <v>5046166</v>
      </c>
      <c r="I52" s="2">
        <f aca="true" t="shared" si="28" ref="I52:I57">(G52/H52-1)*100</f>
        <v>24.4040921364854</v>
      </c>
      <c r="J52" s="13"/>
      <c r="K52" s="17">
        <f>SUM(K53:K57)</f>
        <v>4794.508000000001</v>
      </c>
      <c r="L52" s="17">
        <f>SUM(L53:L57)</f>
        <v>4343.968</v>
      </c>
      <c r="M52" s="2">
        <f aca="true" t="shared" si="29" ref="M52:M57">(K52/L52-1)*100</f>
        <v>10.37162336370805</v>
      </c>
      <c r="N52" s="2">
        <v>32260.511999999995</v>
      </c>
      <c r="O52" s="18">
        <f aca="true" t="shared" si="30" ref="O52:O57">K52+N52</f>
        <v>37055.02</v>
      </c>
      <c r="P52" s="2">
        <f>SUM(P53:P57)</f>
        <v>33058.242</v>
      </c>
      <c r="Q52" s="2">
        <f aca="true" t="shared" si="31" ref="Q52:Q57">(O52/P52-1)*100</f>
        <v>12.090110538848364</v>
      </c>
      <c r="R52" s="13"/>
      <c r="S52" s="19">
        <f aca="true" t="shared" si="32" ref="S52:X52">SUM(S53:S57)</f>
        <v>9670</v>
      </c>
      <c r="T52" s="19">
        <f t="shared" si="32"/>
        <v>7392</v>
      </c>
      <c r="U52" s="2">
        <f aca="true" t="shared" si="33" ref="U52:U57">(S52/T52-1)*100</f>
        <v>30.81709956709957</v>
      </c>
      <c r="V52" s="12">
        <v>52703</v>
      </c>
      <c r="W52" s="19">
        <f aca="true" t="shared" si="34" ref="W52:W57">S52+V52</f>
        <v>62373</v>
      </c>
      <c r="X52" s="12">
        <f t="shared" si="32"/>
        <v>46933</v>
      </c>
      <c r="Y52" s="2">
        <f aca="true" t="shared" si="35" ref="Y52:Y57">(W52/X52-1)*100</f>
        <v>32.89796092301791</v>
      </c>
    </row>
    <row r="53" spans="1:25" s="21" customFormat="1" ht="21.75" customHeight="1">
      <c r="A53" s="50" t="s">
        <v>58</v>
      </c>
      <c r="B53" s="35">
        <v>1</v>
      </c>
      <c r="C53" s="43">
        <v>852169</v>
      </c>
      <c r="D53" s="43">
        <v>664942</v>
      </c>
      <c r="E53" s="10">
        <f t="shared" si="26"/>
        <v>28.156891879291734</v>
      </c>
      <c r="F53" s="51">
        <v>4170048</v>
      </c>
      <c r="G53" s="44">
        <f t="shared" si="27"/>
        <v>5022217</v>
      </c>
      <c r="H53" s="44">
        <v>4094122</v>
      </c>
      <c r="I53" s="10">
        <f t="shared" si="28"/>
        <v>22.66896296690719</v>
      </c>
      <c r="J53" s="38">
        <v>1</v>
      </c>
      <c r="K53" s="46">
        <v>4480.265</v>
      </c>
      <c r="L53" s="47">
        <v>4052.633</v>
      </c>
      <c r="M53" s="10">
        <f t="shared" si="29"/>
        <v>10.551954741522373</v>
      </c>
      <c r="N53" s="10">
        <v>29928.768999999997</v>
      </c>
      <c r="O53" s="46">
        <f t="shared" si="30"/>
        <v>34409.034</v>
      </c>
      <c r="P53" s="46">
        <v>30731.1</v>
      </c>
      <c r="Q53" s="10">
        <f t="shared" si="31"/>
        <v>11.968116988978593</v>
      </c>
      <c r="R53" s="38">
        <v>1</v>
      </c>
      <c r="S53" s="48">
        <v>6937</v>
      </c>
      <c r="T53" s="48">
        <v>5722</v>
      </c>
      <c r="U53" s="10">
        <f t="shared" si="33"/>
        <v>21.23383432366306</v>
      </c>
      <c r="V53" s="51">
        <v>35147</v>
      </c>
      <c r="W53" s="49">
        <f t="shared" si="34"/>
        <v>42084</v>
      </c>
      <c r="X53" s="53">
        <v>35665</v>
      </c>
      <c r="Y53" s="10">
        <f t="shared" si="35"/>
        <v>17.99803729146221</v>
      </c>
    </row>
    <row r="54" spans="1:25" s="21" customFormat="1" ht="21.75" customHeight="1">
      <c r="A54" s="50" t="s">
        <v>59</v>
      </c>
      <c r="B54" s="35">
        <v>2</v>
      </c>
      <c r="C54" s="43">
        <v>71311</v>
      </c>
      <c r="D54" s="43">
        <v>51995</v>
      </c>
      <c r="E54" s="10">
        <f t="shared" si="26"/>
        <v>37.14972593518608</v>
      </c>
      <c r="F54" s="51">
        <v>335039</v>
      </c>
      <c r="G54" s="44">
        <f t="shared" si="27"/>
        <v>406350</v>
      </c>
      <c r="H54" s="44">
        <v>341571</v>
      </c>
      <c r="I54" s="10">
        <f t="shared" si="28"/>
        <v>18.96501752197932</v>
      </c>
      <c r="J54" s="38">
        <v>2</v>
      </c>
      <c r="K54" s="46">
        <v>171.693</v>
      </c>
      <c r="L54" s="47">
        <v>115.286</v>
      </c>
      <c r="M54" s="10">
        <f t="shared" si="29"/>
        <v>48.92788369793384</v>
      </c>
      <c r="N54" s="10">
        <v>1069.099</v>
      </c>
      <c r="O54" s="46">
        <f t="shared" si="30"/>
        <v>1240.792</v>
      </c>
      <c r="P54" s="46">
        <v>1017.905</v>
      </c>
      <c r="Q54" s="10">
        <f t="shared" si="31"/>
        <v>21.89664064917649</v>
      </c>
      <c r="R54" s="38">
        <v>3</v>
      </c>
      <c r="S54" s="48">
        <v>767</v>
      </c>
      <c r="T54" s="48">
        <v>560</v>
      </c>
      <c r="U54" s="10">
        <f t="shared" si="33"/>
        <v>36.964285714285715</v>
      </c>
      <c r="V54" s="51">
        <v>3794</v>
      </c>
      <c r="W54" s="49">
        <f t="shared" si="34"/>
        <v>4561</v>
      </c>
      <c r="X54" s="53">
        <v>3760</v>
      </c>
      <c r="Y54" s="10">
        <f t="shared" si="35"/>
        <v>21.303191489361705</v>
      </c>
    </row>
    <row r="55" spans="1:25" s="21" customFormat="1" ht="21.75" customHeight="1">
      <c r="A55" s="50" t="s">
        <v>60</v>
      </c>
      <c r="B55" s="35">
        <v>3</v>
      </c>
      <c r="C55" s="43">
        <v>50452</v>
      </c>
      <c r="D55" s="43">
        <v>35236</v>
      </c>
      <c r="E55" s="10">
        <f t="shared" si="26"/>
        <v>43.18310818481099</v>
      </c>
      <c r="F55" s="51">
        <v>266973</v>
      </c>
      <c r="G55" s="44">
        <f t="shared" si="27"/>
        <v>317425</v>
      </c>
      <c r="H55" s="44">
        <v>260841</v>
      </c>
      <c r="I55" s="10">
        <f t="shared" si="28"/>
        <v>21.692908706836732</v>
      </c>
      <c r="J55" s="38">
        <v>4</v>
      </c>
      <c r="K55" s="46">
        <v>41.394</v>
      </c>
      <c r="L55" s="47">
        <v>41.715</v>
      </c>
      <c r="M55" s="10">
        <f t="shared" si="29"/>
        <v>-0.7695073714491296</v>
      </c>
      <c r="N55" s="10">
        <v>270.32899999999995</v>
      </c>
      <c r="O55" s="46">
        <f t="shared" si="30"/>
        <v>311.72299999999996</v>
      </c>
      <c r="P55" s="58">
        <v>340.3</v>
      </c>
      <c r="Q55" s="10">
        <f t="shared" si="31"/>
        <v>-8.397590361445795</v>
      </c>
      <c r="R55" s="38">
        <v>2</v>
      </c>
      <c r="S55" s="48">
        <v>1156</v>
      </c>
      <c r="T55" s="48">
        <v>498</v>
      </c>
      <c r="U55" s="10">
        <f t="shared" si="33"/>
        <v>132.1285140562249</v>
      </c>
      <c r="V55" s="51">
        <v>8524</v>
      </c>
      <c r="W55" s="49">
        <f t="shared" si="34"/>
        <v>9680</v>
      </c>
      <c r="X55" s="53">
        <v>3314</v>
      </c>
      <c r="Y55" s="10">
        <f t="shared" si="35"/>
        <v>192.09414604707305</v>
      </c>
    </row>
    <row r="56" spans="1:25" s="22" customFormat="1" ht="21.75" customHeight="1">
      <c r="A56" s="41" t="s">
        <v>61</v>
      </c>
      <c r="B56" s="42">
        <v>4</v>
      </c>
      <c r="C56" s="43">
        <v>39022</v>
      </c>
      <c r="D56" s="43">
        <v>26562</v>
      </c>
      <c r="E56" s="10">
        <f t="shared" si="26"/>
        <v>46.90911828928546</v>
      </c>
      <c r="F56" s="43">
        <v>237670</v>
      </c>
      <c r="G56" s="44">
        <f t="shared" si="27"/>
        <v>276692</v>
      </c>
      <c r="H56" s="44">
        <v>179498</v>
      </c>
      <c r="I56" s="10">
        <f t="shared" si="28"/>
        <v>54.147678525666024</v>
      </c>
      <c r="J56" s="45">
        <v>3</v>
      </c>
      <c r="K56" s="46">
        <v>72.799</v>
      </c>
      <c r="L56" s="47">
        <v>107.662</v>
      </c>
      <c r="M56" s="10">
        <f t="shared" si="29"/>
        <v>-32.38189890583493</v>
      </c>
      <c r="N56" s="46">
        <v>804.655</v>
      </c>
      <c r="O56" s="46">
        <f t="shared" si="30"/>
        <v>877.454</v>
      </c>
      <c r="P56" s="58">
        <v>879.3370000000001</v>
      </c>
      <c r="Q56" s="10">
        <f t="shared" si="31"/>
        <v>-0.21413860670028706</v>
      </c>
      <c r="R56" s="45">
        <v>4</v>
      </c>
      <c r="S56" s="48">
        <v>416</v>
      </c>
      <c r="T56" s="48">
        <v>314</v>
      </c>
      <c r="U56" s="10">
        <f t="shared" si="33"/>
        <v>32.48407643312101</v>
      </c>
      <c r="V56" s="43">
        <v>2596</v>
      </c>
      <c r="W56" s="49">
        <f t="shared" si="34"/>
        <v>3012</v>
      </c>
      <c r="X56" s="59">
        <v>2218</v>
      </c>
      <c r="Y56" s="10">
        <f t="shared" si="35"/>
        <v>35.798016230838606</v>
      </c>
    </row>
    <row r="57" spans="1:25" s="21" customFormat="1" ht="21.75" customHeight="1">
      <c r="A57" s="50" t="s">
        <v>62</v>
      </c>
      <c r="B57" s="35">
        <v>5</v>
      </c>
      <c r="C57" s="43">
        <v>38068</v>
      </c>
      <c r="D57" s="43">
        <v>27047</v>
      </c>
      <c r="E57" s="10">
        <f t="shared" si="26"/>
        <v>40.74758753281324</v>
      </c>
      <c r="F57" s="51">
        <v>216885</v>
      </c>
      <c r="G57" s="44">
        <f t="shared" si="27"/>
        <v>254953</v>
      </c>
      <c r="H57" s="44">
        <v>170134</v>
      </c>
      <c r="I57" s="10">
        <f t="shared" si="28"/>
        <v>49.85423254611072</v>
      </c>
      <c r="J57" s="38">
        <v>5</v>
      </c>
      <c r="K57" s="46">
        <v>28.357</v>
      </c>
      <c r="L57" s="47">
        <v>26.672</v>
      </c>
      <c r="M57" s="10">
        <f t="shared" si="29"/>
        <v>6.317486502699454</v>
      </c>
      <c r="N57" s="10">
        <v>187.66</v>
      </c>
      <c r="O57" s="46">
        <f t="shared" si="30"/>
        <v>216.017</v>
      </c>
      <c r="P57" s="58">
        <v>89.6</v>
      </c>
      <c r="Q57" s="10">
        <f t="shared" si="31"/>
        <v>141.09040178571428</v>
      </c>
      <c r="R57" s="38">
        <v>5</v>
      </c>
      <c r="S57" s="48">
        <v>394</v>
      </c>
      <c r="T57" s="48">
        <v>298</v>
      </c>
      <c r="U57" s="10">
        <f t="shared" si="33"/>
        <v>32.21476510067114</v>
      </c>
      <c r="V57" s="51">
        <v>2642</v>
      </c>
      <c r="W57" s="49">
        <f t="shared" si="34"/>
        <v>3036</v>
      </c>
      <c r="X57" s="49">
        <v>1976</v>
      </c>
      <c r="Y57" s="10">
        <f t="shared" si="35"/>
        <v>53.64372469635627</v>
      </c>
    </row>
    <row r="58" spans="1:25" ht="14.25">
      <c r="A58" s="1"/>
      <c r="B58" s="6"/>
      <c r="C58" s="1"/>
      <c r="D58" s="1"/>
      <c r="E58" s="1"/>
      <c r="F58" s="1"/>
      <c r="G58" s="1"/>
      <c r="H58" s="1"/>
      <c r="I58" s="1"/>
      <c r="J58" s="8"/>
      <c r="K58" s="1"/>
      <c r="L58" s="1"/>
      <c r="M58" s="1"/>
      <c r="N58" s="1"/>
      <c r="O58" s="1"/>
      <c r="P58" s="1"/>
      <c r="Q58" s="1"/>
      <c r="R58" s="8"/>
      <c r="S58" s="1"/>
      <c r="T58" s="1"/>
      <c r="U58" s="1"/>
      <c r="V58" s="4"/>
      <c r="W58" s="4"/>
      <c r="X58" s="4"/>
      <c r="Y58" s="4"/>
    </row>
  </sheetData>
  <sheetProtection/>
  <mergeCells count="29">
    <mergeCell ref="Y3:Y4"/>
    <mergeCell ref="S3:S4"/>
    <mergeCell ref="T3:T4"/>
    <mergeCell ref="U3:U4"/>
    <mergeCell ref="V3:V4"/>
    <mergeCell ref="W3:W4"/>
    <mergeCell ref="X3:X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1:Y1"/>
    <mergeCell ref="B2:I2"/>
    <mergeCell ref="J2:Q2"/>
    <mergeCell ref="R2:Y2"/>
    <mergeCell ref="A3:A4"/>
    <mergeCell ref="B3:B4"/>
    <mergeCell ref="C3:C4"/>
    <mergeCell ref="D3:D4"/>
    <mergeCell ref="E3:E4"/>
    <mergeCell ref="F3:F4"/>
  </mergeCells>
  <printOptions/>
  <pageMargins left="0.58" right="0.15748031496062992" top="0.53" bottom="0.22" header="0.5118110236220472" footer="0.17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skw309</dc:creator>
  <cp:keywords/>
  <dc:description/>
  <cp:lastModifiedBy>1</cp:lastModifiedBy>
  <cp:lastPrinted>2017-08-18T01:31:31Z</cp:lastPrinted>
  <dcterms:created xsi:type="dcterms:W3CDTF">2015-09-17T08:33:13Z</dcterms:created>
  <dcterms:modified xsi:type="dcterms:W3CDTF">2017-08-18T01:31:52Z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